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ummit paper data\Data\Data by figure\Fig 6 + Supp\Metabolomic data\"/>
    </mc:Choice>
  </mc:AlternateContent>
  <xr:revisionPtr revIDLastSave="0" documentId="13_ncr:1_{FD9A7486-3898-45E7-8F69-F901CD3746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verlap" sheetId="1" r:id="rId1"/>
  </sheets>
  <definedNames>
    <definedName name="_xlnm._FilterDatabase" localSheetId="0" hidden="1">overlap!$A$1:$Y$169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2" i="1" l="1"/>
  <c r="H58" i="1"/>
  <c r="H141" i="1"/>
  <c r="H142" i="1"/>
  <c r="H143" i="1"/>
  <c r="H49" i="1"/>
  <c r="H160" i="1"/>
  <c r="H161" i="1"/>
  <c r="H11" i="1"/>
  <c r="H72" i="1"/>
  <c r="H120" i="1"/>
  <c r="H121" i="1"/>
  <c r="H122" i="1"/>
  <c r="H123" i="1"/>
  <c r="H124" i="1"/>
  <c r="H34" i="1"/>
  <c r="H131" i="1"/>
  <c r="H132" i="1"/>
  <c r="H133" i="1"/>
  <c r="H47" i="1"/>
  <c r="H40" i="1"/>
  <c r="H41" i="1"/>
  <c r="H76" i="1"/>
  <c r="H145" i="1"/>
  <c r="H156" i="1"/>
  <c r="H146" i="1"/>
  <c r="H43" i="1"/>
  <c r="H86" i="1"/>
  <c r="H87" i="1"/>
  <c r="H88" i="1"/>
  <c r="H66" i="1"/>
  <c r="H67" i="1"/>
  <c r="H38" i="1"/>
  <c r="H107" i="1"/>
  <c r="H168" i="1"/>
  <c r="H35" i="1"/>
  <c r="H109" i="1"/>
  <c r="H5" i="1"/>
  <c r="H6" i="1"/>
  <c r="H7" i="1"/>
  <c r="H8" i="1"/>
  <c r="H91" i="1"/>
  <c r="H92" i="1"/>
  <c r="H93" i="1"/>
  <c r="H25" i="1"/>
  <c r="H26" i="1"/>
  <c r="H75" i="1"/>
  <c r="H104" i="1"/>
  <c r="H96" i="1"/>
  <c r="H97" i="1"/>
  <c r="H115" i="1"/>
  <c r="H150" i="1"/>
  <c r="H112" i="1"/>
  <c r="H84" i="1"/>
  <c r="H105" i="1"/>
  <c r="H69" i="1"/>
  <c r="H29" i="1"/>
  <c r="H118" i="1"/>
  <c r="H65" i="1"/>
  <c r="H163" i="1"/>
  <c r="H164" i="1"/>
  <c r="H165" i="1"/>
  <c r="H166" i="1"/>
  <c r="H81" i="1"/>
  <c r="H14" i="1"/>
  <c r="H98" i="1"/>
  <c r="H139" i="1"/>
  <c r="H78" i="1"/>
  <c r="H103" i="1"/>
  <c r="H159" i="1"/>
  <c r="H94" i="1"/>
  <c r="H64" i="1"/>
  <c r="H90" i="1"/>
  <c r="H30" i="1"/>
  <c r="H10" i="1"/>
  <c r="H148" i="1"/>
  <c r="H74" i="1"/>
  <c r="H134" i="1"/>
  <c r="H63" i="1"/>
  <c r="H50" i="1"/>
  <c r="H16" i="1"/>
  <c r="H37" i="1"/>
  <c r="H100" i="1"/>
  <c r="H89" i="1"/>
  <c r="H167" i="1"/>
  <c r="H54" i="1"/>
  <c r="H21" i="1"/>
  <c r="H147" i="1"/>
  <c r="H140" i="1"/>
  <c r="H4" i="1"/>
  <c r="H73" i="1"/>
  <c r="H108" i="1"/>
  <c r="H135" i="1"/>
  <c r="H136" i="1"/>
  <c r="H137" i="1"/>
  <c r="H152" i="1"/>
  <c r="H68" i="1"/>
  <c r="H79" i="1"/>
  <c r="H80" i="1"/>
  <c r="H83" i="1"/>
  <c r="H53" i="1"/>
  <c r="H3" i="1"/>
  <c r="H151" i="1"/>
  <c r="H85" i="1"/>
  <c r="H52" i="1"/>
  <c r="H144" i="1"/>
  <c r="H33" i="1"/>
  <c r="H27" i="1"/>
  <c r="H45" i="1"/>
  <c r="H99" i="1"/>
  <c r="H70" i="1"/>
  <c r="H129" i="1"/>
  <c r="H46" i="1"/>
  <c r="H119" i="1"/>
  <c r="H169" i="1"/>
  <c r="H18" i="1"/>
  <c r="H19" i="1"/>
  <c r="H60" i="1"/>
  <c r="H125" i="1"/>
  <c r="H130" i="1"/>
  <c r="H13" i="1"/>
  <c r="H71" i="1"/>
  <c r="H95" i="1"/>
  <c r="H154" i="1"/>
  <c r="H155" i="1"/>
  <c r="H42" i="1"/>
  <c r="H20" i="1"/>
  <c r="H51" i="1"/>
  <c r="H57" i="1"/>
  <c r="H36" i="1"/>
  <c r="H138" i="1"/>
  <c r="H77" i="1"/>
  <c r="H158" i="1"/>
  <c r="H32" i="1"/>
  <c r="H113" i="1"/>
  <c r="H114" i="1"/>
  <c r="H61" i="1"/>
  <c r="H62" i="1"/>
  <c r="H153" i="1"/>
  <c r="H128" i="1"/>
  <c r="H116" i="1"/>
  <c r="H117" i="1"/>
  <c r="H2" i="1"/>
  <c r="H162" i="1"/>
  <c r="H12" i="1"/>
  <c r="H101" i="1"/>
  <c r="H102" i="1"/>
  <c r="H127" i="1"/>
  <c r="H110" i="1"/>
  <c r="H111" i="1"/>
  <c r="H157" i="1"/>
  <c r="H17" i="1"/>
  <c r="H126" i="1"/>
  <c r="H56" i="1"/>
  <c r="H24" i="1"/>
  <c r="H44" i="1"/>
  <c r="H106" i="1"/>
  <c r="H9" i="1"/>
  <c r="H31" i="1"/>
  <c r="H59" i="1"/>
  <c r="H48" i="1"/>
  <c r="H15" i="1"/>
  <c r="H22" i="1"/>
  <c r="H28" i="1"/>
  <c r="H23" i="1"/>
  <c r="H55" i="1"/>
  <c r="H149" i="1"/>
  <c r="H39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2" i="1"/>
  <c r="G82" i="1" l="1"/>
  <c r="G58" i="1"/>
  <c r="G141" i="1"/>
  <c r="G142" i="1"/>
  <c r="G143" i="1"/>
  <c r="G49" i="1"/>
  <c r="G160" i="1"/>
  <c r="G161" i="1"/>
  <c r="G11" i="1"/>
  <c r="G72" i="1"/>
  <c r="G124" i="1"/>
  <c r="G123" i="1"/>
  <c r="G122" i="1"/>
  <c r="G121" i="1"/>
  <c r="G120" i="1"/>
  <c r="G34" i="1"/>
  <c r="G131" i="1"/>
  <c r="G132" i="1"/>
  <c r="G133" i="1"/>
  <c r="G47" i="1"/>
  <c r="G41" i="1"/>
  <c r="G40" i="1"/>
  <c r="G76" i="1"/>
  <c r="G145" i="1"/>
  <c r="G156" i="1"/>
  <c r="G146" i="1"/>
  <c r="G43" i="1"/>
  <c r="G86" i="1"/>
  <c r="G87" i="1"/>
  <c r="G88" i="1"/>
  <c r="G66" i="1"/>
  <c r="G67" i="1"/>
  <c r="G38" i="1"/>
  <c r="G107" i="1"/>
  <c r="G168" i="1"/>
  <c r="G35" i="1"/>
  <c r="G109" i="1"/>
  <c r="G5" i="1"/>
  <c r="G6" i="1"/>
  <c r="G7" i="1"/>
  <c r="G8" i="1"/>
  <c r="G91" i="1"/>
  <c r="G93" i="1"/>
  <c r="G92" i="1"/>
  <c r="G25" i="1"/>
  <c r="G26" i="1"/>
  <c r="G75" i="1"/>
  <c r="G104" i="1"/>
  <c r="G97" i="1"/>
  <c r="G96" i="1"/>
  <c r="G115" i="1"/>
  <c r="G150" i="1"/>
  <c r="G112" i="1"/>
  <c r="G84" i="1"/>
  <c r="G105" i="1"/>
  <c r="G69" i="1"/>
  <c r="G29" i="1"/>
  <c r="G118" i="1"/>
  <c r="G65" i="1"/>
  <c r="G163" i="1"/>
  <c r="G165" i="1"/>
  <c r="G164" i="1"/>
  <c r="G166" i="1"/>
  <c r="G81" i="1"/>
  <c r="G14" i="1"/>
  <c r="G98" i="1"/>
  <c r="G139" i="1"/>
  <c r="G78" i="1"/>
  <c r="G103" i="1"/>
  <c r="G159" i="1"/>
  <c r="G94" i="1"/>
  <c r="G64" i="1"/>
  <c r="G90" i="1"/>
  <c r="G30" i="1"/>
  <c r="G10" i="1"/>
  <c r="G148" i="1"/>
  <c r="G74" i="1"/>
  <c r="G134" i="1"/>
  <c r="G63" i="1"/>
  <c r="G50" i="1"/>
  <c r="G16" i="1"/>
  <c r="G37" i="1"/>
  <c r="G100" i="1"/>
  <c r="G89" i="1"/>
  <c r="G167" i="1"/>
  <c r="G54" i="1"/>
  <c r="G21" i="1"/>
  <c r="G147" i="1"/>
  <c r="G140" i="1"/>
  <c r="G4" i="1"/>
  <c r="G73" i="1"/>
  <c r="G108" i="1"/>
  <c r="G135" i="1"/>
  <c r="G137" i="1"/>
  <c r="G136" i="1"/>
  <c r="G152" i="1"/>
  <c r="G68" i="1"/>
  <c r="G79" i="1"/>
  <c r="G80" i="1"/>
  <c r="G83" i="1"/>
  <c r="G53" i="1"/>
  <c r="G3" i="1"/>
  <c r="G151" i="1"/>
  <c r="G85" i="1"/>
  <c r="G52" i="1"/>
  <c r="G144" i="1"/>
  <c r="G33" i="1"/>
  <c r="G27" i="1"/>
  <c r="G45" i="1"/>
  <c r="G99" i="1"/>
  <c r="G70" i="1"/>
  <c r="G129" i="1"/>
  <c r="G46" i="1"/>
  <c r="G119" i="1"/>
  <c r="G169" i="1"/>
  <c r="G18" i="1"/>
  <c r="G19" i="1"/>
  <c r="G60" i="1"/>
  <c r="G125" i="1"/>
  <c r="G130" i="1"/>
  <c r="G13" i="1"/>
  <c r="G71" i="1"/>
  <c r="G95" i="1"/>
  <c r="G155" i="1"/>
  <c r="G154" i="1"/>
  <c r="G42" i="1"/>
  <c r="G20" i="1"/>
  <c r="G51" i="1"/>
  <c r="G57" i="1"/>
  <c r="G36" i="1"/>
  <c r="G138" i="1"/>
  <c r="G77" i="1"/>
  <c r="G158" i="1"/>
  <c r="G32" i="1"/>
  <c r="G113" i="1"/>
  <c r="G114" i="1"/>
  <c r="G61" i="1"/>
  <c r="G62" i="1"/>
  <c r="G153" i="1"/>
  <c r="G128" i="1"/>
  <c r="G116" i="1"/>
  <c r="G117" i="1"/>
  <c r="G2" i="1"/>
  <c r="G162" i="1"/>
  <c r="G12" i="1"/>
  <c r="G102" i="1"/>
  <c r="G101" i="1"/>
  <c r="G127" i="1"/>
  <c r="G110" i="1"/>
  <c r="G111" i="1"/>
  <c r="G157" i="1"/>
  <c r="G17" i="1"/>
  <c r="G126" i="1"/>
  <c r="G56" i="1"/>
  <c r="G24" i="1"/>
  <c r="G44" i="1"/>
  <c r="G106" i="1"/>
  <c r="G9" i="1"/>
  <c r="G31" i="1"/>
  <c r="G59" i="1"/>
  <c r="G48" i="1"/>
  <c r="G15" i="1"/>
  <c r="G22" i="1"/>
  <c r="G28" i="1"/>
  <c r="G23" i="1"/>
  <c r="G55" i="1"/>
  <c r="G149" i="1"/>
  <c r="G39" i="1"/>
  <c r="C55" i="1"/>
  <c r="C23" i="1"/>
  <c r="C28" i="1"/>
  <c r="C22" i="1"/>
  <c r="C15" i="1"/>
  <c r="C48" i="1"/>
  <c r="C59" i="1"/>
  <c r="C31" i="1"/>
  <c r="C9" i="1"/>
  <c r="C106" i="1"/>
  <c r="C44" i="1"/>
  <c r="C24" i="1"/>
  <c r="C56" i="1"/>
  <c r="C126" i="1"/>
  <c r="C17" i="1"/>
  <c r="C157" i="1"/>
  <c r="C111" i="1"/>
  <c r="C110" i="1"/>
  <c r="C127" i="1"/>
  <c r="C102" i="1"/>
  <c r="C101" i="1"/>
  <c r="C12" i="1"/>
  <c r="C162" i="1"/>
  <c r="C2" i="1"/>
  <c r="C117" i="1"/>
  <c r="C116" i="1"/>
  <c r="C128" i="1"/>
  <c r="C153" i="1"/>
  <c r="C62" i="1"/>
  <c r="C61" i="1"/>
  <c r="C114" i="1"/>
  <c r="C113" i="1"/>
  <c r="C32" i="1"/>
  <c r="C158" i="1"/>
  <c r="C77" i="1"/>
  <c r="C138" i="1"/>
  <c r="C36" i="1"/>
  <c r="C57" i="1"/>
  <c r="C51" i="1"/>
  <c r="C20" i="1"/>
  <c r="C42" i="1"/>
  <c r="C155" i="1"/>
  <c r="C154" i="1"/>
  <c r="C95" i="1"/>
  <c r="C71" i="1"/>
  <c r="C13" i="1"/>
  <c r="C130" i="1"/>
  <c r="C125" i="1"/>
  <c r="C60" i="1"/>
  <c r="C19" i="1"/>
  <c r="C18" i="1"/>
  <c r="C169" i="1"/>
  <c r="C119" i="1"/>
  <c r="C46" i="1"/>
  <c r="C129" i="1"/>
  <c r="C70" i="1"/>
  <c r="C99" i="1"/>
  <c r="C45" i="1"/>
  <c r="C27" i="1"/>
  <c r="C33" i="1"/>
  <c r="C144" i="1"/>
  <c r="C52" i="1"/>
  <c r="C85" i="1"/>
  <c r="C151" i="1"/>
  <c r="C3" i="1"/>
  <c r="C53" i="1"/>
  <c r="C83" i="1"/>
  <c r="C80" i="1"/>
  <c r="C79" i="1"/>
  <c r="C68" i="1"/>
  <c r="C152" i="1"/>
  <c r="C137" i="1"/>
  <c r="C136" i="1"/>
  <c r="C135" i="1"/>
  <c r="C108" i="1"/>
  <c r="C73" i="1"/>
  <c r="C4" i="1"/>
  <c r="C140" i="1"/>
  <c r="C147" i="1"/>
  <c r="C21" i="1"/>
  <c r="C54" i="1"/>
  <c r="C167" i="1"/>
  <c r="C89" i="1"/>
  <c r="C100" i="1"/>
  <c r="C37" i="1"/>
  <c r="C16" i="1"/>
  <c r="C50" i="1"/>
  <c r="C63" i="1"/>
  <c r="C134" i="1"/>
  <c r="C74" i="1"/>
  <c r="C148" i="1"/>
  <c r="C10" i="1"/>
  <c r="C30" i="1"/>
  <c r="C90" i="1"/>
  <c r="C64" i="1"/>
  <c r="C94" i="1"/>
  <c r="C159" i="1"/>
  <c r="C103" i="1"/>
  <c r="C78" i="1"/>
  <c r="C139" i="1"/>
  <c r="C98" i="1"/>
  <c r="C14" i="1"/>
  <c r="C81" i="1"/>
  <c r="C166" i="1"/>
  <c r="C165" i="1"/>
  <c r="C164" i="1"/>
  <c r="C163" i="1"/>
  <c r="C65" i="1"/>
  <c r="C118" i="1"/>
  <c r="C29" i="1"/>
  <c r="C69" i="1"/>
  <c r="C105" i="1"/>
  <c r="C84" i="1"/>
  <c r="C112" i="1"/>
  <c r="C150" i="1"/>
  <c r="C115" i="1"/>
  <c r="C97" i="1"/>
  <c r="C96" i="1"/>
  <c r="C104" i="1"/>
  <c r="C75" i="1"/>
  <c r="C26" i="1"/>
  <c r="C25" i="1"/>
  <c r="C93" i="1"/>
  <c r="C92" i="1"/>
  <c r="C91" i="1"/>
  <c r="C8" i="1"/>
  <c r="C7" i="1"/>
  <c r="C6" i="1"/>
  <c r="C5" i="1"/>
  <c r="C109" i="1"/>
  <c r="C35" i="1"/>
  <c r="C168" i="1"/>
  <c r="C107" i="1"/>
  <c r="C38" i="1"/>
  <c r="C67" i="1"/>
  <c r="C66" i="1"/>
  <c r="C88" i="1"/>
  <c r="C87" i="1"/>
  <c r="C86" i="1"/>
  <c r="C43" i="1"/>
  <c r="C146" i="1"/>
  <c r="C156" i="1"/>
  <c r="C145" i="1"/>
  <c r="C76" i="1"/>
  <c r="C41" i="1"/>
  <c r="C40" i="1"/>
  <c r="C47" i="1"/>
  <c r="C133" i="1"/>
  <c r="C132" i="1"/>
  <c r="C131" i="1"/>
  <c r="C34" i="1"/>
  <c r="C124" i="1"/>
  <c r="C123" i="1"/>
  <c r="C122" i="1"/>
  <c r="C121" i="1"/>
  <c r="C120" i="1"/>
  <c r="C72" i="1"/>
  <c r="C11" i="1"/>
  <c r="C161" i="1"/>
  <c r="C160" i="1"/>
  <c r="C49" i="1"/>
  <c r="C143" i="1"/>
  <c r="C142" i="1"/>
  <c r="C141" i="1"/>
  <c r="C58" i="1"/>
  <c r="C82" i="1"/>
  <c r="C39" i="1"/>
  <c r="C149" i="1"/>
  <c r="U167" i="1"/>
  <c r="V167" i="1"/>
  <c r="U117" i="1"/>
  <c r="V117" i="1"/>
  <c r="U83" i="1"/>
  <c r="V83" i="1"/>
  <c r="U115" i="1"/>
  <c r="V115" i="1"/>
  <c r="U132" i="1"/>
  <c r="V132" i="1"/>
  <c r="U92" i="1"/>
  <c r="V92" i="1"/>
  <c r="U19" i="1"/>
  <c r="V19" i="1"/>
  <c r="U103" i="1"/>
  <c r="V103" i="1"/>
  <c r="U37" i="1"/>
  <c r="V37" i="1"/>
  <c r="U146" i="1"/>
  <c r="V146" i="1"/>
  <c r="U116" i="1"/>
  <c r="V116" i="1"/>
  <c r="U41" i="1"/>
  <c r="V41" i="1"/>
  <c r="U74" i="1"/>
  <c r="V74" i="1"/>
  <c r="U58" i="1"/>
  <c r="V58" i="1"/>
  <c r="U86" i="1"/>
  <c r="V86" i="1"/>
  <c r="U45" i="1"/>
  <c r="V45" i="1"/>
  <c r="U34" i="1"/>
  <c r="V34" i="1"/>
  <c r="U98" i="1"/>
  <c r="V98" i="1"/>
  <c r="U49" i="1"/>
  <c r="V49" i="1"/>
  <c r="U112" i="1"/>
  <c r="V112" i="1"/>
  <c r="U4" i="1"/>
  <c r="V4" i="1"/>
  <c r="U14" i="1"/>
  <c r="V14" i="1"/>
  <c r="U168" i="1"/>
  <c r="V168" i="1"/>
  <c r="U67" i="1"/>
  <c r="V67" i="1"/>
  <c r="U143" i="1"/>
  <c r="V143" i="1"/>
  <c r="U66" i="1"/>
  <c r="V66" i="1"/>
  <c r="U42" i="1"/>
  <c r="V42" i="1"/>
  <c r="U160" i="1"/>
  <c r="V160" i="1"/>
  <c r="U6" i="1"/>
  <c r="V6" i="1"/>
  <c r="U105" i="1"/>
  <c r="V105" i="1"/>
  <c r="U36" i="1"/>
  <c r="V36" i="1"/>
  <c r="U121" i="1"/>
  <c r="V121" i="1"/>
  <c r="U104" i="1"/>
  <c r="V104" i="1"/>
  <c r="U73" i="1"/>
  <c r="V73" i="1"/>
  <c r="U148" i="1"/>
  <c r="V148" i="1"/>
  <c r="U128" i="1"/>
  <c r="V128" i="1"/>
  <c r="U11" i="1"/>
  <c r="V11" i="1"/>
  <c r="U65" i="1"/>
  <c r="V65" i="1"/>
  <c r="U60" i="1"/>
  <c r="V60" i="1"/>
  <c r="U46" i="1"/>
  <c r="V46" i="1"/>
  <c r="U131" i="1"/>
  <c r="V131" i="1"/>
  <c r="U64" i="1"/>
  <c r="V64" i="1"/>
  <c r="U150" i="1"/>
  <c r="V150" i="1"/>
  <c r="U155" i="1"/>
  <c r="V155" i="1"/>
  <c r="U79" i="1"/>
  <c r="V79" i="1"/>
  <c r="U75" i="1"/>
  <c r="V75" i="1"/>
  <c r="U85" i="1"/>
  <c r="V85" i="1"/>
  <c r="U94" i="1"/>
  <c r="V94" i="1"/>
  <c r="U35" i="1"/>
  <c r="V35" i="1"/>
  <c r="U95" i="1"/>
  <c r="V95" i="1"/>
  <c r="U25" i="1"/>
  <c r="V25" i="1"/>
  <c r="U153" i="1"/>
  <c r="V153" i="1"/>
  <c r="U84" i="1"/>
  <c r="V84" i="1"/>
  <c r="U140" i="1"/>
  <c r="V140" i="1"/>
  <c r="U80" i="1"/>
  <c r="V80" i="1"/>
  <c r="U69" i="1"/>
  <c r="V69" i="1"/>
  <c r="U29" i="1"/>
  <c r="V29" i="1"/>
  <c r="U163" i="1"/>
  <c r="V163" i="1"/>
  <c r="U20" i="1"/>
  <c r="V20" i="1"/>
  <c r="U68" i="1"/>
  <c r="V68" i="1"/>
  <c r="U9" i="1"/>
  <c r="V9" i="1"/>
  <c r="U40" i="1"/>
  <c r="V40" i="1"/>
  <c r="U30" i="1"/>
  <c r="V30" i="1"/>
  <c r="U51" i="1"/>
  <c r="V51" i="1"/>
  <c r="U43" i="1"/>
  <c r="V43" i="1"/>
  <c r="U21" i="1"/>
  <c r="V21" i="1"/>
  <c r="U54" i="1"/>
  <c r="V54" i="1"/>
  <c r="U135" i="1"/>
  <c r="V135" i="1"/>
  <c r="U136" i="1"/>
  <c r="V136" i="1"/>
  <c r="U137" i="1"/>
  <c r="V137" i="1"/>
  <c r="U3" i="1"/>
  <c r="V3" i="1"/>
  <c r="U15" i="1"/>
  <c r="V15" i="1"/>
  <c r="U156" i="1"/>
  <c r="V156" i="1"/>
  <c r="U99" i="1"/>
  <c r="V99" i="1"/>
  <c r="U7" i="1"/>
  <c r="V7" i="1"/>
  <c r="U149" i="1"/>
  <c r="V149" i="1"/>
  <c r="U38" i="1"/>
  <c r="V38" i="1"/>
  <c r="U33" i="1"/>
  <c r="V33" i="1"/>
  <c r="U8" i="1"/>
  <c r="V8" i="1"/>
  <c r="U130" i="1"/>
  <c r="V130" i="1"/>
  <c r="U48" i="1"/>
  <c r="V48" i="1"/>
  <c r="U12" i="1"/>
  <c r="V12" i="1"/>
  <c r="U18" i="1"/>
  <c r="V18" i="1"/>
  <c r="U13" i="1"/>
  <c r="V13" i="1"/>
  <c r="U120" i="1"/>
  <c r="V120" i="1"/>
  <c r="U102" i="1"/>
  <c r="V102" i="1"/>
  <c r="U78" i="1"/>
  <c r="V78" i="1"/>
  <c r="U47" i="1"/>
  <c r="V47" i="1"/>
  <c r="U53" i="1"/>
  <c r="V53" i="1"/>
  <c r="U118" i="1"/>
  <c r="V118" i="1"/>
  <c r="U52" i="1"/>
  <c r="V52" i="1"/>
  <c r="U87" i="1"/>
  <c r="V87" i="1"/>
  <c r="U62" i="1"/>
  <c r="V62" i="1"/>
  <c r="U97" i="1"/>
  <c r="V97" i="1"/>
  <c r="U152" i="1"/>
  <c r="V152" i="1"/>
  <c r="U123" i="1"/>
  <c r="V123" i="1"/>
  <c r="U119" i="1"/>
  <c r="V119" i="1"/>
  <c r="U158" i="1"/>
  <c r="V158" i="1"/>
  <c r="U23" i="1"/>
  <c r="V23" i="1"/>
  <c r="U154" i="1"/>
  <c r="V154" i="1"/>
  <c r="U101" i="1"/>
  <c r="V101" i="1"/>
  <c r="U164" i="1"/>
  <c r="V164" i="1"/>
  <c r="U71" i="1"/>
  <c r="V71" i="1"/>
  <c r="U129" i="1"/>
  <c r="V129" i="1"/>
  <c r="U124" i="1"/>
  <c r="V124" i="1"/>
  <c r="U159" i="1"/>
  <c r="V159" i="1"/>
  <c r="U50" i="1"/>
  <c r="V50" i="1"/>
  <c r="U110" i="1"/>
  <c r="V110" i="1"/>
  <c r="U89" i="1"/>
  <c r="V89" i="1"/>
  <c r="U17" i="1"/>
  <c r="V17" i="1"/>
  <c r="U82" i="1"/>
  <c r="V82" i="1"/>
  <c r="U70" i="1"/>
  <c r="V70" i="1"/>
  <c r="U32" i="1"/>
  <c r="V32" i="1"/>
  <c r="U5" i="1"/>
  <c r="V5" i="1"/>
  <c r="U151" i="1"/>
  <c r="V151" i="1"/>
  <c r="U22" i="1"/>
  <c r="V22" i="1"/>
  <c r="U91" i="1"/>
  <c r="V91" i="1"/>
  <c r="U26" i="1"/>
  <c r="V26" i="1"/>
  <c r="U31" i="1"/>
  <c r="V31" i="1"/>
  <c r="U133" i="1"/>
  <c r="V133" i="1"/>
  <c r="U141" i="1"/>
  <c r="V141" i="1"/>
  <c r="U39" i="1"/>
  <c r="V39" i="1"/>
  <c r="U44" i="1"/>
  <c r="V44" i="1"/>
  <c r="U28" i="1"/>
  <c r="V28" i="1"/>
  <c r="U122" i="1"/>
  <c r="V122" i="1"/>
  <c r="U61" i="1"/>
  <c r="V61" i="1"/>
  <c r="U113" i="1"/>
  <c r="V113" i="1"/>
  <c r="U111" i="1"/>
  <c r="V111" i="1"/>
  <c r="U166" i="1"/>
  <c r="V166" i="1"/>
  <c r="U169" i="1"/>
  <c r="V169" i="1"/>
  <c r="U109" i="1"/>
  <c r="V109" i="1"/>
  <c r="U157" i="1"/>
  <c r="V157" i="1"/>
  <c r="U27" i="1"/>
  <c r="V27" i="1"/>
  <c r="U57" i="1"/>
  <c r="V57" i="1"/>
  <c r="U2" i="1"/>
  <c r="V2" i="1"/>
  <c r="U81" i="1"/>
  <c r="V81" i="1"/>
  <c r="U56" i="1"/>
  <c r="V56" i="1"/>
  <c r="U125" i="1"/>
  <c r="V125" i="1"/>
  <c r="U127" i="1"/>
  <c r="V127" i="1"/>
  <c r="U59" i="1"/>
  <c r="V59" i="1"/>
  <c r="U145" i="1"/>
  <c r="V145" i="1"/>
  <c r="U16" i="1"/>
  <c r="V16" i="1"/>
  <c r="U126" i="1"/>
  <c r="V126" i="1"/>
  <c r="U142" i="1"/>
  <c r="V142" i="1"/>
  <c r="U107" i="1"/>
  <c r="V107" i="1"/>
  <c r="U88" i="1"/>
  <c r="V88" i="1"/>
  <c r="U144" i="1"/>
  <c r="V144" i="1"/>
  <c r="U106" i="1"/>
  <c r="V106" i="1"/>
  <c r="U161" i="1"/>
  <c r="V161" i="1"/>
  <c r="U72" i="1"/>
  <c r="V72" i="1"/>
  <c r="U76" i="1"/>
  <c r="V76" i="1"/>
  <c r="U93" i="1"/>
  <c r="V93" i="1"/>
  <c r="U96" i="1"/>
  <c r="V96" i="1"/>
  <c r="U165" i="1"/>
  <c r="V165" i="1"/>
  <c r="U139" i="1"/>
  <c r="V139" i="1"/>
  <c r="U90" i="1"/>
  <c r="V90" i="1"/>
  <c r="U10" i="1"/>
  <c r="V10" i="1"/>
  <c r="U134" i="1"/>
  <c r="V134" i="1"/>
  <c r="U63" i="1"/>
  <c r="V63" i="1"/>
  <c r="U100" i="1"/>
  <c r="V100" i="1"/>
  <c r="U108" i="1"/>
  <c r="V108" i="1"/>
  <c r="U138" i="1"/>
  <c r="V138" i="1"/>
  <c r="U77" i="1"/>
  <c r="V77" i="1"/>
  <c r="U114" i="1"/>
  <c r="V114" i="1"/>
  <c r="U162" i="1"/>
  <c r="V162" i="1"/>
  <c r="U24" i="1"/>
  <c r="V24" i="1"/>
  <c r="U55" i="1"/>
  <c r="V55" i="1"/>
  <c r="V147" i="1"/>
  <c r="U147" i="1"/>
</calcChain>
</file>

<file path=xl/sharedStrings.xml><?xml version="1.0" encoding="utf-8"?>
<sst xmlns="http://schemas.openxmlformats.org/spreadsheetml/2006/main" count="637" uniqueCount="364">
  <si>
    <t>MW_19</t>
  </si>
  <si>
    <t>Name_19</t>
  </si>
  <si>
    <t>Formula_19</t>
  </si>
  <si>
    <t>S_area_19</t>
  </si>
  <si>
    <t>NS/S_ratio_19</t>
  </si>
  <si>
    <t>AdjP_19</t>
  </si>
  <si>
    <t>MW_20</t>
  </si>
  <si>
    <t>Name_20</t>
  </si>
  <si>
    <t>Formula_20</t>
  </si>
  <si>
    <t>S_area_20</t>
  </si>
  <si>
    <t>NS/S_ratio_20</t>
  </si>
  <si>
    <t>AdjP_20</t>
  </si>
  <si>
    <t>_x001A_-D-Glucopyranuronic acid</t>
  </si>
  <si>
    <t>C6 H10 O7</t>
  </si>
  <si>
    <t>_x001A_-Cyano-3-hydroxycinnamic acid</t>
  </si>
  <si>
    <t>C10 H7 N O3</t>
  </si>
  <si>
    <t>C12 H22 O11</t>
  </si>
  <si>
    <t>Xanthurenic acid</t>
  </si>
  <si>
    <t>C10 H7 N O4</t>
  </si>
  <si>
    <t>Xanthine</t>
  </si>
  <si>
    <t>C5 H4 N4 O2</t>
  </si>
  <si>
    <t>Valine</t>
  </si>
  <si>
    <t>C5 H11 N O2</t>
  </si>
  <si>
    <t>Betaine</t>
  </si>
  <si>
    <t>Urocanic acid</t>
  </si>
  <si>
    <t>C6 H6 N2 O2</t>
  </si>
  <si>
    <t>Uridine (Urd)</t>
  </si>
  <si>
    <t>C9 H12 N2 O6</t>
  </si>
  <si>
    <t>Uric acid</t>
  </si>
  <si>
    <t>C5 H4 N4 O3</t>
  </si>
  <si>
    <t>trans-3-Indoleacrylic acid</t>
  </si>
  <si>
    <t>C11 H9 N O2</t>
  </si>
  <si>
    <t>Taurine</t>
  </si>
  <si>
    <t>C2 H7 N O3 S</t>
  </si>
  <si>
    <t>Sucrose</t>
  </si>
  <si>
    <t>Succinic acid</t>
  </si>
  <si>
    <t>C4 H6 O4</t>
  </si>
  <si>
    <t>Sorbitol</t>
  </si>
  <si>
    <t>C6 H14 O6</t>
  </si>
  <si>
    <t>Pyruvate</t>
  </si>
  <si>
    <t>C3 H4 O3</t>
  </si>
  <si>
    <t>Pyroglutamic acid</t>
  </si>
  <si>
    <t>C5 H7 N O3</t>
  </si>
  <si>
    <t>Prolylleucine</t>
  </si>
  <si>
    <t>C11 H20 N2 O3</t>
  </si>
  <si>
    <t>Proline</t>
  </si>
  <si>
    <t>C5 H9 N O2</t>
  </si>
  <si>
    <t>Phenylalanine</t>
  </si>
  <si>
    <t>C9 H11 N O2</t>
  </si>
  <si>
    <t>C5 H6 N2</t>
  </si>
  <si>
    <t>N-Acetylhistamine</t>
  </si>
  <si>
    <t>C7 H11 N3 O</t>
  </si>
  <si>
    <t>N-Acetylhistamine maybe</t>
  </si>
  <si>
    <t>N-Acetyldopamine</t>
  </si>
  <si>
    <t>C10 H13 N O3</t>
  </si>
  <si>
    <t>Methionine sulfoxide</t>
  </si>
  <si>
    <t>C5 H11 N O3 S</t>
  </si>
  <si>
    <t>Malic acid</t>
  </si>
  <si>
    <t>C4 H6 O5</t>
  </si>
  <si>
    <t>Leucine</t>
  </si>
  <si>
    <t>C6 H13 N O2</t>
  </si>
  <si>
    <t>Lactic acid</t>
  </si>
  <si>
    <t>C3 H6 O3</t>
  </si>
  <si>
    <t>Isoleucine</t>
  </si>
  <si>
    <t>Inosine</t>
  </si>
  <si>
    <t>C10 H12 N4 O5</t>
  </si>
  <si>
    <t>Arabinosylhypoxanthine maybe, or similar</t>
  </si>
  <si>
    <t>Choline</t>
  </si>
  <si>
    <t>C5 H13 N O</t>
  </si>
  <si>
    <t>Hypoxanthine</t>
  </si>
  <si>
    <t>C5 H4 N4 O</t>
  </si>
  <si>
    <t>Histidine</t>
  </si>
  <si>
    <t>C6 H9 N3 O2</t>
  </si>
  <si>
    <t>Guanosine</t>
  </si>
  <si>
    <t>C10 H13 N5 O5</t>
  </si>
  <si>
    <t>C5 H6 O3</t>
  </si>
  <si>
    <t>Glutamine</t>
  </si>
  <si>
    <t>C5 H10 N2 O3</t>
  </si>
  <si>
    <t>Gluconic acid</t>
  </si>
  <si>
    <t>C6 H12 O7</t>
  </si>
  <si>
    <t>Galactose</t>
  </si>
  <si>
    <t>C6 H12 O6</t>
  </si>
  <si>
    <t>Erucamide</t>
  </si>
  <si>
    <t>C22 H43 N O</t>
  </si>
  <si>
    <t>Cytosine</t>
  </si>
  <si>
    <t>C4 H5 N3 O</t>
  </si>
  <si>
    <t>Carnitine</t>
  </si>
  <si>
    <t>C7 H15 N O3</t>
  </si>
  <si>
    <t>Biotin</t>
  </si>
  <si>
    <t>C10 H16 N2 O3 S</t>
  </si>
  <si>
    <t>Biopterin</t>
  </si>
  <si>
    <t>C9 H11 N5 O3</t>
  </si>
  <si>
    <t>Arginine</t>
  </si>
  <si>
    <t>C6 H14 N4 O2</t>
  </si>
  <si>
    <t>Arabitol or other pentol</t>
  </si>
  <si>
    <t>C5 H12 O5</t>
  </si>
  <si>
    <t>Adenosine</t>
  </si>
  <si>
    <t>C10 H13 N5 O4</t>
  </si>
  <si>
    <t>Acetyl-L-carnitine</t>
  </si>
  <si>
    <t>C9 H17 N O4</t>
  </si>
  <si>
    <t>Acetylcholine</t>
  </si>
  <si>
    <t>C7 H15 N O2</t>
  </si>
  <si>
    <t>Acetylarginine</t>
  </si>
  <si>
    <t>C8 H16 N4 O3</t>
  </si>
  <si>
    <t>N-_x001A_-L-Acetyl-arginine</t>
  </si>
  <si>
    <t>1-Methylhistidine</t>
  </si>
  <si>
    <t>C7 H11 N3 O2</t>
  </si>
  <si>
    <t>Adenine</t>
  </si>
  <si>
    <t>C5 H5 N5</t>
  </si>
  <si>
    <t>C9 H11 N6 P S</t>
  </si>
  <si>
    <t>C7 H6 N8 O4</t>
  </si>
  <si>
    <t>C6 H10 N2 O2</t>
  </si>
  <si>
    <t>C10 H20 N O5 P S2</t>
  </si>
  <si>
    <t>C10 H12 N5 O6 P</t>
  </si>
  <si>
    <t>C8 H15 N3</t>
  </si>
  <si>
    <t>2-(1-Isopropyl-1H-imidazol-4-yl)ethanamine maybe, or very similar structure (methyl group positionns might be different, not enough MS2 to be sure)</t>
  </si>
  <si>
    <t>C7 H9 N5 O2</t>
  </si>
  <si>
    <t>C6 H13 N O6</t>
  </si>
  <si>
    <t>Imidazole lactate</t>
  </si>
  <si>
    <t>C6 H8 N2 O3</t>
  </si>
  <si>
    <t>C6 H10 O5</t>
  </si>
  <si>
    <t>C12 H12 N4 O4</t>
  </si>
  <si>
    <t>C15 H14 Cl F N2</t>
  </si>
  <si>
    <t>C9 H18 N2 O3</t>
  </si>
  <si>
    <t>C17 H38 N7 O5 P</t>
  </si>
  <si>
    <t>C21 H42 N O7 P</t>
  </si>
  <si>
    <t>C6 H13 N O5</t>
  </si>
  <si>
    <t>C7 H9 N5 O</t>
  </si>
  <si>
    <t>C11 H15 N5 O4</t>
  </si>
  <si>
    <t>C11 H25 N O P2 S</t>
  </si>
  <si>
    <t>C5 H7 N3 O</t>
  </si>
  <si>
    <t>5-Methylcytosine</t>
  </si>
  <si>
    <t>C6 H11 N O6</t>
  </si>
  <si>
    <t>C7 H7 N5 O2</t>
  </si>
  <si>
    <t>C7 H14 N2 O4</t>
  </si>
  <si>
    <t>C9 H15 N3 O2</t>
  </si>
  <si>
    <t>N-[3-(1H-Imidazol-1-yl)propyl]-2-methoxyacetamide maybe</t>
  </si>
  <si>
    <t>C10 H17 N3 O2</t>
  </si>
  <si>
    <t>C20 H44 N7 O5 P</t>
  </si>
  <si>
    <t>C24 H48 N O7 P</t>
  </si>
  <si>
    <t>C7 H12 N2</t>
  </si>
  <si>
    <t>Ergothioneine</t>
  </si>
  <si>
    <t>C9 H15 N3 O2 S</t>
  </si>
  <si>
    <t>C8 H8 O2</t>
  </si>
  <si>
    <t>C26 H40 N6 O13 P2</t>
  </si>
  <si>
    <t>C24 H45 N4 O14 P3</t>
  </si>
  <si>
    <t>C5 H8 O2 S</t>
  </si>
  <si>
    <t>C7 H13 N O5 S</t>
  </si>
  <si>
    <t>C10 H11 N5 O3</t>
  </si>
  <si>
    <t>C26 H33 N7 O2</t>
  </si>
  <si>
    <t>C24 H46 N O2 P S2</t>
  </si>
  <si>
    <t>C16 H23 N O8</t>
  </si>
  <si>
    <t>Uridine</t>
  </si>
  <si>
    <t>C9 H18 O8</t>
  </si>
  <si>
    <t>C12 H19 N2 P S</t>
  </si>
  <si>
    <t>Lactose</t>
  </si>
  <si>
    <t>C7 H6 Cl N3</t>
  </si>
  <si>
    <t>6-Thioguanine maybe</t>
  </si>
  <si>
    <t>C5 H5 N5 S</t>
  </si>
  <si>
    <t>C6 H15 N O</t>
  </si>
  <si>
    <t>N,N-Diethylethanolamine</t>
  </si>
  <si>
    <t>C7 H12 O7</t>
  </si>
  <si>
    <t>C4 H6 N4 O3</t>
  </si>
  <si>
    <t>C9 H17 N O5</t>
  </si>
  <si>
    <t>C14 H31 O2 P S2</t>
  </si>
  <si>
    <t>C7 H23 N10 O P S</t>
  </si>
  <si>
    <t>C6 H13 N O3</t>
  </si>
  <si>
    <t>C8 H15 N3 O3</t>
  </si>
  <si>
    <t>C17 H20 O</t>
  </si>
  <si>
    <t>C8 H16 N6 O5 S</t>
  </si>
  <si>
    <t>C26 H52 N O7 P</t>
  </si>
  <si>
    <t>C21 H47 N9 O4 S</t>
  </si>
  <si>
    <t>C12 H25 N O11</t>
  </si>
  <si>
    <t>C5 H12 N4 O8</t>
  </si>
  <si>
    <t>C6 H8 N8 O4</t>
  </si>
  <si>
    <t>C10 H21 N O5</t>
  </si>
  <si>
    <t>C3 H4 N8 O</t>
  </si>
  <si>
    <t>C8 H14 N2 O3</t>
  </si>
  <si>
    <t>Maltose or other disaccharide</t>
  </si>
  <si>
    <t>C7 H12 N2 O4</t>
  </si>
  <si>
    <t>N-Acetyl-L-glutamine</t>
  </si>
  <si>
    <t>C14 H16 N6 O7</t>
  </si>
  <si>
    <t>C4 H5 N O</t>
  </si>
  <si>
    <t>C8 H14 N2 O6</t>
  </si>
  <si>
    <t>C3 H9 N7 O11</t>
  </si>
  <si>
    <t>C6 H13 Cl O6</t>
  </si>
  <si>
    <t>C28 H52 N P3</t>
  </si>
  <si>
    <t>C27 H41 N7 O2</t>
  </si>
  <si>
    <t>C24 H35 N7 O2</t>
  </si>
  <si>
    <t>C4 H7 N</t>
  </si>
  <si>
    <t>Isopropyl cyanide maybe</t>
  </si>
  <si>
    <t>C14 H26 N9 O P3</t>
  </si>
  <si>
    <t>3'-O-alpha-D-Glucopyranosyladenosine maybe, but MS2 is poor</t>
  </si>
  <si>
    <t>C16 H23 N5 O9</t>
  </si>
  <si>
    <t>C28 H45 N3 O6</t>
  </si>
  <si>
    <t>C17 H45 N9 O9</t>
  </si>
  <si>
    <t>C11 H22 N2 O9</t>
  </si>
  <si>
    <t>C16 H35 N</t>
  </si>
  <si>
    <t>C4 H8 O5</t>
  </si>
  <si>
    <t>Threonic acid</t>
  </si>
  <si>
    <t>C20 H44 N2 O2 S</t>
  </si>
  <si>
    <t>C28 H40</t>
  </si>
  <si>
    <t>C11 H18 N2 O3</t>
  </si>
  <si>
    <t>C13 H20 N2 O P2</t>
  </si>
  <si>
    <t>C9 H18 N2 O8</t>
  </si>
  <si>
    <t>C11 H23 N O9 S</t>
  </si>
  <si>
    <t>C6 H13 N O2 S</t>
  </si>
  <si>
    <t>C8 H19 N7 O12</t>
  </si>
  <si>
    <t>C7 H20 N9 O9 P</t>
  </si>
  <si>
    <t>C10 H20 N4 O3</t>
  </si>
  <si>
    <t>C15 H22 N2 O2</t>
  </si>
  <si>
    <t>C12 H24 O12</t>
  </si>
  <si>
    <t>C27 H53 N O4</t>
  </si>
  <si>
    <t>C28 H49 N5</t>
  </si>
  <si>
    <t>C2 H3 N O3 S</t>
  </si>
  <si>
    <t>C10 H5 N O3</t>
  </si>
  <si>
    <t>C3 H5 N7 O S</t>
  </si>
  <si>
    <t>C20 H37 N O4 S</t>
  </si>
  <si>
    <t>C17 H33 N5 O5</t>
  </si>
  <si>
    <t>C6 H12 O3</t>
  </si>
  <si>
    <t>C14 H10 F N O2</t>
  </si>
  <si>
    <t>C9 H11 N5 O2</t>
  </si>
  <si>
    <t>C14 H37 N7 O8</t>
  </si>
  <si>
    <t>C19 H37 N5 O6</t>
  </si>
  <si>
    <t>C8 H9 N</t>
  </si>
  <si>
    <t>C5 H10 O6</t>
  </si>
  <si>
    <t>C6 H9 N O5</t>
  </si>
  <si>
    <t>C4 H14 N5 O P</t>
  </si>
  <si>
    <t>C10 H13 N O2</t>
  </si>
  <si>
    <t>C5 H14 N O4 P</t>
  </si>
  <si>
    <t>C5 H11 Cl O5</t>
  </si>
  <si>
    <t>C7 H4 N6 O</t>
  </si>
  <si>
    <t>C8 H11 N3 O3</t>
  </si>
  <si>
    <t>C7 H10 N6 O7</t>
  </si>
  <si>
    <t>C8 H6 N10 O3</t>
  </si>
  <si>
    <t>C8 H19 N O9 S</t>
  </si>
  <si>
    <t>C14 H23 N4 O P S</t>
  </si>
  <si>
    <t>C22 H41 N O2</t>
  </si>
  <si>
    <t>N-(11Z,14Z)-eicosadienoylethanolamine (or very similar)</t>
  </si>
  <si>
    <t>C25 H49 N O4</t>
  </si>
  <si>
    <t>C25 H28 N4 O7 P2</t>
  </si>
  <si>
    <t>log2(NS/S)_19</t>
  </si>
  <si>
    <t>log2(NS/S)_20</t>
  </si>
  <si>
    <t>Infected-specific_19</t>
  </si>
  <si>
    <t>Infected-specific_20</t>
  </si>
  <si>
    <t>Mass diff (ppm)</t>
  </si>
  <si>
    <t>Infected-specific_both</t>
  </si>
  <si>
    <t>Summiting_specific_both</t>
  </si>
  <si>
    <t>Consensus_name</t>
  </si>
  <si>
    <t>Trehalose</t>
  </si>
  <si>
    <t>P_19</t>
  </si>
  <si>
    <t>P_20</t>
  </si>
  <si>
    <t>MZ_Cloud_19</t>
  </si>
  <si>
    <t>DL-Lactic Acid_score:99.8; L-(+)-Lactic acid_score:99.9</t>
  </si>
  <si>
    <t>1-Vinylimidazole_score:91.9</t>
  </si>
  <si>
    <t>Choline_score:98.2</t>
  </si>
  <si>
    <t>16-Allyl-3-sec-butyl-6-isopropyl-5,8,9-trimethyldodecahydropyrrolo[1,2-d][1,4,7,10,13,16]oxapentaazacyclononadecine-1,4,7,10,14,17(11H,16H)-hexone_simScore:67.9; 4-Acetamidobutanoic acid_simScore:68.7; 3-(3-sec-Butyl-6-isopropyl-5,8,9-trimethyl-1,4,7,10,14,17-hexaoxoicosahydropyrrolo[1,2-d][1,4,7,10,13,16]oxapentaazacyclononadecin-16-yl)-2-methylpropanoic acid_simScore:68.8; Idarubicin_simScore:69.4; Dihydrothymine_simScore:70.3; N-(3,5-Dimethyl-4-isoxazolyl)-N'-{[5-methyl-2-(trifluoromethyl)-3-furyl]methyl}urea_simScore:70.8; 5-(4-Methylpiperazino)-4-nitrothiophene-2-sulfonamide_simScore:72.6; Doxorubicin_simScore:74.8; Vernolate_simScore:74.9; EPTC_simScore:74.9; [3,5-Bis(5-nitro-3-thienyl)-1H-[1,3]oxazolo[3,4-c][1,3]oxazol-7(7H)-yl]methanol_simScore:75.4; L-Alanine methyl ester_score:55.6; DL-3-Aminoisobutyric acid_score:88; L(+)-2-Aminobutyric acid_score:95.9; 2-Aminobutyric acid_score:96.8; 2-Aminoisobutyric acid_score:96.9; N,N-Dimethylglycine_score:97; _x001A_-Aminobutyric acid (GABA)_score:99.8</t>
  </si>
  <si>
    <t>Isocytosine_score:82.1; Cytosine_score:89.4</t>
  </si>
  <si>
    <t>1-(3,4-Dimethylthieno[2,3-b]thiophen-2-yl)-4,4,4-trifluorobutane-1,3-dione_simScore:79; 3-[(2,2,2-Trifluoroacetyl)amino]thiophene-2-carboxamide_simScore:79; N1-[2-(4-Pyridyl)ethyl]-2,2,2-trifluoroacetamide_simScore:79; Perfluoro-tert-butyl alcohol_simScore:79; Perfluoropentanoic acid_simScore:79; Efavirenz_simScore:79.3; Ethyl 2-[(2-chlorobenzoyl)amino]-3,3,3-trifluoro-2-[(2-pyridylmethyl)amino]propanoate_simScore:80.6; 1-{[5-Methyl-2-(trifluoromethyl)-3-furyl]carbonyl}-4-piperidinecarboxylic acid_simScore:80.9; Diethyl 3-methyl-5-[(2,2,2-trifluoroacetyl)amino]thiophene-2,4-dicarboxylate_simScore:82.2; Ethyl 3,3,3-trifluoro-2-hydroxy-2-[(3-pyridylcarbonyl)amino]propanoate_simScore:88.4</t>
  </si>
  <si>
    <t>Maduramicin_simScore:98.9</t>
  </si>
  <si>
    <t>Lisinopril_simScore:64.1; Ergocristine_simScore:64.1; Bromocriptine_simScore:64.3; 4-(Tetrahydro-2-furanylcarbonyl)-N-(2-thienyl)tetrahydro-1(2H)-pyrazinecarboxamide_simScore:67.2; Cymarin_simScore:72.6; (-)-Erythromycin_simScore:72.6; Azithromycin impurity A_simScore:72.7; Digoxin_simScore:73.2; (3_x001A_,8_x001A_,9_x001A_,12_x001A_,14_x001A_)-11,12,14-Trihydroxy-20-oxopregn-5-en-3-yl 6-deoxyhexopyranosyl-(1-&gt;4)-2,6-dideoxy-3-O-methylhexopyranosyl-(1-&gt;4)-2,6-dideoxy-3-O-methylhexopyranoside_simScore:73.7; Epitestosterone glucuronide_simScore:75.2; Nandrolone glucuronide_simScore:77.3; Testosterone glucuronide_simScore:77.6; Ethyl-_x001A_-D-glucuronide_simScore:79.4; JWH 018 N-(5-hydroxypentyl) _x001A_-D-Glucuronide_simScore:85.4; Maduramicin_simScore:98.9; S-Methyl-L-thiocitrulline_simScore:99.1</t>
  </si>
  <si>
    <t>Disuccinimidyl suberate (DSS)_simScore:63.6; Maduramicin_simScore:98.9</t>
  </si>
  <si>
    <t>4-(Tetrahydro-2-furanylcarbonyl)-N-(2-thienyl)tetrahydro-1(2H)-pyrazinecarboxamide_simScore:67.2; Maduramicin_simScore:98.9</t>
  </si>
  <si>
    <t>Proline_score:98.4; D-(+)-Proline_score:99.9</t>
  </si>
  <si>
    <t>5-Aminovaleric acid_score:96.9; Betaine_score:98.8; Valine_score:99.1</t>
  </si>
  <si>
    <t>2-(Methylamino)isobutyric acid_score:98.2; Valine_score:99.1; L-Valine_score:99.2</t>
  </si>
  <si>
    <t>N,N-Diethylethanolamine_score:84.2</t>
  </si>
  <si>
    <t>Chloramben_simScore:80.4</t>
  </si>
  <si>
    <t>Methylmalonic acid_score:63</t>
  </si>
  <si>
    <t>Levodropropizine_simScore:81.5; Netilmicin_simScore:81.9; Carbetamide_simScore:96.3; Bicine_simScore:96.8; 5-Aminovaleric acid_score:96.9; Betaine_score:98.8; Valine_score:99.1</t>
  </si>
  <si>
    <t>N4-(2,1,3-Benzoxadiazol-5-yl)morpholine-4-carboxamide_simScore:78.5; 1-(4,7-Dimethylpyrazolo[5,1-c][1,2,4]triazin-3-yl)ethan-1-one_simScore:89.9; N1-Tetrahydrofuran-2-ylmethyl-2-(3-pyridylmethylidene)hydrazine-1-carbothioamide_simScore:90.1</t>
  </si>
  <si>
    <t>Chlorhexidine_simScore:61.5; 2,4-Dimethoxybenzaldehyde 1-(4-methyl-6-oxo-1,6-dihydropyrimidin-2-yl)hydrazone_simScore:88.6; Decarbamoyl-neosaxitoxin_simScore:88.7; 5-Methylcytosine_score:70</t>
  </si>
  <si>
    <t>Taurine_score:92.2</t>
  </si>
  <si>
    <t>5-Methylcytosine_score:70</t>
  </si>
  <si>
    <t>D-(+)-Pyroglutamic Acid_score:93; L-Pyroglutamic acid_score:93.5</t>
  </si>
  <si>
    <t>4-Oxoproline_score:99.5</t>
  </si>
  <si>
    <t>L-Isoleucine_score:99.5; L-Norleucine_score:99.8; Isoleucine_score:99.8; Leucine_score:99.9</t>
  </si>
  <si>
    <t>Methionine_simScore:60.2; L-(-)-Methionine_simScore:68.3; tert-Butyl N-[1-(aminocarbonyl)-3-methylbutyl]carbamate_simScore:93.1; Clomipramine_simScore:93.1; Imipramine_simScore:93.1; Lidocaine_simScore:93.2; Primaquine_simScore:94.7; 12-Benzyl-3-isobutyl-6,9-diisopropyl-5,8-dimethyldodecahydro-1H,3H-pyrrolo[1,2-q][1,4,7,10,13,17]oxapentaazacyclononadecine-1,4,7,10,13,17(14H)-hexone_simScore:95.1; L-Isoleucine_score:99.5; L-Norleucine_score:99.8; Isoleucine_score:99.8; Leucine_score:99.9</t>
  </si>
  <si>
    <t>4-Allyl-1,2-diphenyl-3,5-pyrazolidinedione_simScore:84.4; 1-(2-Chloro-6-fluorobenzyl)-1,2,3,4-tetrahydro-2_x001A_6,1-benzothiazine-2,2,4-trione_simScore:84.4; N-Benzyl-5-methoxy-1H-indole-2-carboxamide_simScore:84.4; N-Cyclohexyl-2-(2-furylmethyl)-3-oxo-1-isoindolinecarboxamide_simScore:84.4; 3-(1,3-Benzodioxol-5-yl)-2-(benzoylamino)acrylic acid_simScore:84.4; DL-5-Methoxytryptophan_simScore:84.4; Phenylbutazone_simScore:84.4; 5-Methoxyindole_simScore:84.4; PD-0333941_simScore:84.4; 7-Nitro-N-phenethyl-1H-indole-2-carboxamide_simScore:84.7</t>
  </si>
  <si>
    <t>4-Allyl-1,2-diphenyl-3,5-pyrazolidinedione_simScore:84.4; 1-(2-Chloro-6-fluorobenzyl)-1,2,3,4-tetrahydro-2_x001A_6,1-benzothiazine-2,2,4-trione_simScore:84.4; N-Benzyl-5-methoxy-1H-indole-2-carboxamide_simScore:84.4; N-Cyclohexyl-2-(2-furylmethyl)-3-oxo-1-isoindolinecarboxamide_simScore:84.4; 3-(1,3-Benzodioxol-5-yl)-2-(benzoylamino)acrylic acid_simScore:84.4; DL-5-Methoxytryptophan_simScore:84.4; Phenylbutazone_simScore:84.4; 5-Methoxyindole_simScore:84.4; PD-0333941_simScore:84.4; 7-Nitro-N-phenethyl-1H-indole-2-carboxamide_simScore:84.7; L-(-)-Malic acid_score:64.5; DL-Malic acid_score:95.1; D-(+)-Malic acid_score:95.1</t>
  </si>
  <si>
    <t>Adenine_score:98.9</t>
  </si>
  <si>
    <t>Tenofovir_simScore:66.3; 2-[2-(1,3-Benzodioxol-5-ylmethylene)hydrazino]-N-(3,4-dimethylphenyl)-2-oxoacetamide_simScore:73.4; trans-Zeatin_simScore:84.6; Adenosine_score:97.8</t>
  </si>
  <si>
    <t>Cordycepin_simScore:70.4; Deoxyadenosine diphosphate (dADP)_simScore:73.5; S-Adenosylmethionine_simScore:79.4; trans-Zeatin_simScore:84.6; Adenosine triphosphate (ATP)_simScore:84.8; 2'-Deoxyadenosine_simScore:85.2; Deoxyadenosine 5'-triphosphate (dATP)_simScore:85.3; Cyclic ADP-ribose_simScore:85.3; Nicotinamide adenine dinucleotide phosphate (NADP+)_simScore:85.3; 2'-O-Methyladenosine_simScore:85.4; Sinefungin_simScore:85.4; Decanoyl-coenzyme A_simScore:85.5; Adenine_score:98.9</t>
  </si>
  <si>
    <t>Allopurinol_score:99.7; Hypoxanthine_score:99.9</t>
  </si>
  <si>
    <t>Deoxyadenosine diphosphate (dADP)_simScore:73.5; 5'-S-Methyl-5'-thioadenosine_simScore:74; Zeatin-7-N-glucoside_simScore:78.3; Adenosine 5'-monophosphate_simScore:84.3; trans-Zeatin_simScore:84.6; Adenosine triphosphate (ATP)_simScore:84.8; 2'-Deoxyadenosine_simScore:85.2; Deoxyadenosine 5'-triphosphate (dATP)_simScore:85.3; Cyclic ADP-ribose_simScore:85.3; Nicotinamide adenine dinucleotide phosphate (NADP+)_simScore:85.3; 2'-O-Methyladenosine_simScore:85.4; Adenosine diphosphate (ADP)_simScore:85.4; Sinefungin_simScore:85.4; Decanoyl-coenzyme A_simScore:85.5; Adenosine_score:97.8; Adenine_score:98.9</t>
  </si>
  <si>
    <t>N4-(2,1,3-Benzoxadiazol-5-yl)morpholine-4-carboxamide_simScore:78.5</t>
  </si>
  <si>
    <t>4-Aminonicotinic acid_score:85.5; Urocanic acid_score:86.4</t>
  </si>
  <si>
    <t>Nicotinamide 1-oxide_score:75; 5-Aminonicotinic acid_score:76.3; 6-Aminonicotinic acid_score:78.2; 2-Aminonicotinic acid_score:83.9; 4-Aminonicotinic acid_score:85.5; Urocanic acid_score:86.4</t>
  </si>
  <si>
    <t>N'-Cyclohexylidenaminomethanehydrazonamide_simScore:71.7; Zolazepam_simScore:72.1; 1,3-Dimethyl-N-(3-morpholinopropyl)-4-nitro-1H-pyrazol-5-amine_simScore:74.9</t>
  </si>
  <si>
    <t>Ethyl 4-[(2-oxopiperidino)methyl]tetrahydropyrazine-1(2H)-carboxylate_simScore:81.9</t>
  </si>
  <si>
    <t>Acetylcholine_score:90.7</t>
  </si>
  <si>
    <t>D-(-)-Glutamine_score:98.6; DL-Glutamine_score:99.7</t>
  </si>
  <si>
    <t>7-Methyladenine_score:98.3; N6-Methyladenine_score:98.3; 3-Methyladenine_score:98.6; 1-Methyladenine_score:98.6</t>
  </si>
  <si>
    <t>1H-Benzotriazole-5-carboxylic acid_simScore:84.2; 2-{[5-Hydroxy-4-(3-pyridinyl)-4H-1,2,4-triazol-3-yl]sulfanyl}-N-phenylacetamide_simScore:84.2; 2-(1H-1,2,3-Benzotriazol-1-yl)-N'-(2-thienylmethylene)acetohydrazide_simScore:84.5; O1-[4-(Trifluoromethoxy)benzoyl]-2-(3-cyclopropyl-3H-imidazo[4,5-b]pyridin-2-yl)ethanehydroximamide_simScore:91.5; N-(4,6-Dimethyl-2-pyrimidinyl)-4-[(E)-(2-hydroxybenzylidene)amino]benzenesulfonamide_simScore:97.7</t>
  </si>
  <si>
    <t>Xanthine_score:68.1</t>
  </si>
  <si>
    <t>Xylitol_score:92.6; L-(-)-Arabitol_score:97.6; D-(+)-Arabitol_score:97.7</t>
  </si>
  <si>
    <t>2-Amino-3,5,6-trimethyl-3,4-dihydropyrimidin-4-one_score:58.1; N-Acetylhistamine_score:94</t>
  </si>
  <si>
    <t>L-Histidine_score:99.9</t>
  </si>
  <si>
    <t>Unguisin E_simScore:70.4; Imidazolelactic acid_score:66.6</t>
  </si>
  <si>
    <t>4-[2-(2-Thienylcarbonyl)hydrazino]benzenesulfonamide_simScore:64.4; Sulfadoxine_simScore:65.1; Sulpiride_simScore:65.5; Methyl 4-(anilinosulfonyl)-2,5-dimethyl-3-furoate_simScore:65.8; Sulfamethoxypyridazine_simScore:66.3; Darunavir_simScore:67.1; Sulfamethoxazole_simScore:67.2; Sulfathiazole_simScore:67.2; Benzenesulfonamide_simScore:67.2</t>
  </si>
  <si>
    <t>L(-)-Carnitine_score:99.6; D-Carnitine_score:99.6; DL-Carnitine_score:99.7</t>
  </si>
  <si>
    <t>Albendazole-2-aminosulfone_simScore:79</t>
  </si>
  <si>
    <t>Prulaurasin_simScore:62.3; 3-Ethyl-4-hydroxy-4-methylpentyl 6-O-[(2S,3R,4R)-3,4-dihydroxy-4-(hydroxymethyl)tetrahydro-2-furanyl]-_x001A_-D-glucopyranoside_simScore:63.4; Trigoneoside Xb_simScore:74.5; 2-(4-Methyl-3-cyclohexen-1-yl)-2-propanyl 6-O-(6-deoxy-_x001A_-L-mannopyranosyl)-_x001A_-D-glucopyranoside_simScore:78; (1S,2S,8_x001A_,9_x001A_,16_x001A_,17_x001A_)-1-(_x001A_-D-Glucopyranosyloxy)-2,16,20-trihydroxy-9,10,14-trimethyl-11,22-dioxo-4,9-cyclo-9,10-secocholest-5-en-25-yl acetate_simScore:79; 16-Acetoxy-3-{[hexopyranosyl-(1-&gt;6)hexopyranosyl-(1-&gt;4)-2,6-dideoxy-3-O-methylhexopyranosyl]oxy}-14-hydroxycard-20(22)-enolide_simScore:80.8; 3-O-_x001A_-D-Glucopyranosylandrographolide_simScore:87.6; (1_x001A_,3_x001A_,5_x001A_,9_x001A_)-3-{[6-Deoxy-4-O-(_x001A_-D-glucopyranosyl)-3-O-methyl-_x001A_-D-talopyranosyl]oxy}-1,14-dihydroxycard-20(22)-enolide_simScore:87.8; 1,28-Dihydroxy-26-oxo-22,26-epoxyergosta-5,24-dien-3-yl 6-O-hexopyranosylhexopyranoside_simScore:89; (3_x001A_,5_x001A_,6_x001A_,9_x001A_,12_x001A_)-20-(_x001A_-D-Glucopyranosyloxy)-3,12-dihydroxydammar-24-en-6-yl _x001A_-D-glucopyranoside_simScore:89.7; (3_x001A_,6_x001A_,9_x001A_,12_x001A_,20Z)-3,12-Dihydroxydammara-20(22),24-dien-6-yl 2-O-(6-deoxy-_x001A_-L-mannopyranosyl)-_x001A_-D-glucopyranoside_simScore:90.1; (1_x001A_,3_x001A_,8_x001A_,9_x001A_)-3-{[(1R)-4-O-(6-Deoxy-3-O-methylhexopyranosyl)hexopyranosyl]oxy}-1,14-dihydroxycard-20(22)-enolide_simScore:90.6</t>
  </si>
  <si>
    <t>Trigoneoside Xb_simScore:74.5; _x001A_-D-Glucopyranosyl-(1-&gt;2)-6-O-[(2E)-2-methyl-2-butenoyl]-_x001A_-D-glucopyranosyl _x001A_-D-glucopyranosyl-(1-&gt;2)-6-O-[(2E)-2-methyl-2-butenoyl]-D-glucopyranoside_simScore:75.3; (3_x001A_,5_x001A_,9_x001A_,18_x001A_)-22-Hydroxyolean-12-en-3-yl 6-deoxy-_x001A_-L-mannopyranosyl-(1-&gt;2)hexopyranosyl-(1-&gt;2)-_x001A_-D-glucopyranosiduronic acid_simScore:76.8; Albendazole-2-aminosulfone_simScore:79; Andrographiside_simScore:87.6; 3-O-_x001A_-D-Glucopyranosylandrographolide_simScore:87.6; (1_x001A_,3_x001A_,5_x001A_,9_x001A_)-3-{[6-Deoxy-4-O-(_x001A_-D-glucopyranosyl)-3-O-methyl-_x001A_-D-talopyranosyl]oxy}-1,14-dihydroxycard-20(22)-enolide_simScore:87.8; (3_x001A_,8_x001A_,9_x001A_,14_x001A_,16_x001A_)-16-Acetoxy-3-{[_x001A_-D-glucopyranosyl-(1-&gt;6)-_x001A_-D-glucopyranosyl-(1-&gt;4)-2,6-dideoxy-3-O-methyl-_x001A_-D-lyxo-hexopyranosyl]oxy}-14-hydroxycard-20(22)-enolide_simScore:88.1; Bioside_simScore:88.4; 1,28-Dihydroxy-26-oxo-22,26-epoxyergosta-5,24-dien-3-yl 6-O-hexopyranosylhexopyranoside_simScore:89; (3_x001A_,5_x001A_,6_x001A_,9_x001A_,12_x001A_)-20-(_x001A_-D-Glucopyranosyloxy)-3,12-dihydroxydammar-24-en-6-yl _x001A_-D-glucopyranoside_simScore:89.7; (3_x001A_,6_x001A_,9_x001A_,12_x001A_,20Z)-3,12-Dihydroxydammara-20(22),24-dien-6-yl 2-O-(6-deoxy-_x001A_-L-mannopyranosyl)-_x001A_-D-glucopyranoside_simScore:90.1; (1_x001A_,3_x001A_,8_x001A_,9_x001A_)-3-{[(1R)-4-O-(6-Deoxy-3-O-methylhexopyranosyl)hexopyranosyl]oxy}-1,14-dihydroxycard-20(22)-enolide_simScore:90.6; (3_x001A_,5_x001A_,9_x001A_,18_x001A_)-28-Hydroxy-28-oxoolean-12-en-3-yl 6-deoxy-_x001A_-L-mannopyranosyl-(1-&gt;3)-[_x001A_-D-glucopyranosyl-(1-&gt;2)]-_x001A_-D-glucopyranosiduronic acid_simScore:92</t>
  </si>
  <si>
    <t>Methionine sulfoxide_score:97.3; L-Methionine sulfoxide_score:99.7</t>
  </si>
  <si>
    <t>L-Phenylalanine_score:52.4</t>
  </si>
  <si>
    <t>3-[2-({[(4-chloroanilino)carbonyl]oxy}imino)propyl]-1-(5-methylisoxazol-3-yl)-1H-1,2,4-triazole_simScore:77.9</t>
  </si>
  <si>
    <t>Quinolinic acid_score:54.5; 6-Chloro-5-methyl-1H-1,2,3-benzotriazole_score:54.7</t>
  </si>
  <si>
    <t>Uric acid_score:74.6</t>
  </si>
  <si>
    <t>MJN110_simScore:70.8</t>
  </si>
  <si>
    <t>Ethyl 4-[(2-oxopiperidino)methyl]tetrahydropyrazine-1(2H)-carboxylate_simScore:81.9; Methyl-L-histidinate_score:51.4; Ipronidazole_score:51.5; 3-Methylhistidine_score:53.2; _x001A_-Methyl-DL-histidine_score:95.3; 1-Methylhistidine_score:97.7</t>
  </si>
  <si>
    <t>L-(+)-Arginine_score:85.4; DL-Arginine_score:98.1</t>
  </si>
  <si>
    <t>Kanosamine_score:67.1</t>
  </si>
  <si>
    <t>D-(+)-Mannose_score:82.2; D-(-)-Fructose_score:87.1; D-(+)-Galactose_score:95.8; D-(+)-Glucose_score:97.3</t>
  </si>
  <si>
    <t>Dulcitol_score:85.6; D-(-)-Mannitol_score:96; L-Iditol_score:97.4</t>
  </si>
  <si>
    <t>Bisacodyl_simScore:94.5; 1-Benzyl-3-[(benzylimino)(2-furyl)methyl]-6-(2-furyl)-1,2,3,4-tetrahydro-1,3,5-triazine-2,4-dithione_simScore:95.1; 3-[(4-Bromoanilino)methylidene]pentane-2,4-dione_simScore:95.1; Bumetanide_simScore:95.1; 5-(5-Amino-1-phenyl-1H-pyrazol-4-yl)-4-(2,4-dichlorophenyl)-2,4-dihydro-3H-1,2,4-triazole-3-thione_simScore:95.2; DL-Dipalmitoylphosphatidylcholine_simScore:97.4; Palmitoyl sphingomyelin_simScore:97.6; Cytidine 5'-diphosphocholine_simScore:97.8</t>
  </si>
  <si>
    <t>Fluoxastrobin_simScore:75.9</t>
  </si>
  <si>
    <t>Indole-3-acrylic acid_score:82.1; trans-3-Indoleacrylic acid_score:92.7</t>
  </si>
  <si>
    <t>Kynurenic acid_score:83.5; _x001A_-Cyano-3-hydroxycinnamic acid_score:89.1</t>
  </si>
  <si>
    <t>_x001A_-D-Glucopyranuronic acid_score:62</t>
  </si>
  <si>
    <t>N-Acetyldopamine_score:90.3</t>
  </si>
  <si>
    <t>1,7-Dimethyluric acid_score:79.6; 1,3-Dimethyluric acid_score:79.7; 3,7-Dimethyluric acid_score:80.2; Galactonic acid_score:85.6; Gluconic acid_score:98.1</t>
  </si>
  <si>
    <t>Amphomycin_simScore:66.5</t>
  </si>
  <si>
    <t>Zolazepam_simScore:72.1</t>
  </si>
  <si>
    <t>4-{2-[(4-Chlorophenyl)sulfonyl]ethyl}morpholine_simScore:62.1; Halofuginone_simScore:62.2; N1-Acetylspermine_simScore:62.2; 1-(4-methylphenyl)-3-morpholinopropan-1-one_simScore:62.6; PDMP_simScore:62.6; Pramocaine_simScore:63.5; Furaltadone_simScore:65.9; 2-NP-AMOZ_simScore:66.1; Flupentixol_simScore:70.1; Zuclopenthixol_simScore:70.3</t>
  </si>
  <si>
    <t>1-Methyl-4-(1-pyrrolidinyl)-1H-pyrazolo[3,4-d]pyrimidine_score:52; Acetyl-L-carnitine_score:85.3</t>
  </si>
  <si>
    <t>2-[3-({5-[2-Methyl-6-(trifluoromethyl)pyridin-3-yl]-1,3,4-oxadiazol-2-yl}thio)propyl]-1H-isoindole-1,3(2H)-dione_simScore:76.3; N-Acetyl-DL-tryptophan_simScore:79.6; 6-Methyl-5,7,8,15-tetrahydrobis[1,3]benzodioxolo[5,6-c:5',6'-g]azecin-14(6H)-one_simScore:80.3; 3-{4-[(4-Fluorophenyl)sulfonyl]piperazino}-4H-chromen-4-one_simScore:80.8; (1S,19R)-8,10-Dioxa-4,17-diazaheptacyclo[15.4.3.01,18 04,19 05,13 07,11 014,19]tetracosa-5(13),6,11,22-tetraen-3-one_simScore:82.3; L-Tryptophan_simScore:89.1; Indole-3-acrylic acid_score:82.1; Xanthurenic acid_score:90.6; trans-3-Indoleacrylic acid_score:92.7; D-(+)-Tryptophan_score:96.8; DL-Tryptophan_score:97.1</t>
  </si>
  <si>
    <t>Asperulosidic acid_simScore:85.6; 2-(hydroxymethyl)-6-[(E)-4-(1,2,4-trihydroxy-2,6,6-trimethylcyclohexyl)but-3-en-2-yl]oxyoxane-3,4,5-triol_simScore:90.5; Lamiide_simScore:90.7; 2-[3,8-Dihydroxy-8-(hydroxymethyl)-3-methyl-2-oxodecahydro-5-azulenyl]-2-propanyl hexopyranoside_simScore:91.3; 3-Hydroxy-3,5,5-trimethyl-4-(3-oxo-1-buten-1-ylidene)cyclohexyl _x001A_-D-glucopyranoside_simScore:92.4; 1-O-(1,3,23,24,25-Pentahydroxy-28-oxo-9,19-cyclolanostan-28-yl)hexopyranose_simScore:94.4; (2E)-5-{(1R,4aS,5S,6R,8aS)-5-[(_x001A_-D-Glucopyranosyloxy)methyl]-6-hydroxy-5,8a-dimethyl-2-methylenedecahydro-1-naphthalenyl}-3-methyl-2-penten-1-yl _x001A_-D-glucopyranoside_simScore:95.2; 4-[(_x001A_-D-Glucopyranosyloxy)methyl]-6,7-dihydroxy-7-(hydroxymethyl)-1,4a,5,6,7,7a-hexahydrocyclopenta[c]pyran-1-yl 3-methylbutanoate_simScore:95.4; _x001A_-Lactose_score:89.5; D-(+)-Galactose_score:95.8; _x001A_,_x001A_-Trehalose_score:98.8</t>
  </si>
  <si>
    <t>N-_x001A_-L-Acetyl-arginine_score:93.1; Acetylarginine_score:98.9</t>
  </si>
  <si>
    <t>trans-Zeatin_simScore:84.6</t>
  </si>
  <si>
    <t>2-Fluoro-6-(4-methoxyphenoxy)benzonitrile_score:94.9</t>
  </si>
  <si>
    <t>7-(tert-Butyl)-2-(methylthio)pyrazolo[1,5-a][1,3,5]triazin-4-amine_simScore:68.1; Acamprosate_simScore:68.9; 2-Amino-6-methylmercaptopurine_simScore:69</t>
  </si>
  <si>
    <t>(+/-)-threo-3,4-Dichloromethylphenidate_simScore:64.4; (+/-)-threo-Ethylnaphthidate_simScore:64.4; 3-[(3-Amino-1H-1,2,4-triazol-5-yl)amino]azepan-2-one_simScore:64.4; L-Lysine_simScore:64.7; L-Saccharopine_simScore:64.9; Acetyl norfentanyl_simScore:65.2; DL-Lysine_simScore:65.2; Norfentanyl_simScore:65.3; N6,N6,N6-Trimethyl-L-lysine_score:66.3; Pipecolic acid_score:79.5</t>
  </si>
  <si>
    <t>Prolylleucine_score:97.1</t>
  </si>
  <si>
    <t>L-Ergothioneine_score:88.5</t>
  </si>
  <si>
    <t>Mebendazole amine_score:56.2; Sepiapterin_score:71.9; Biopterin_score:88.3</t>
  </si>
  <si>
    <t>Pirbuterol_score:88.2; 2-(Cyclohexylmethylidene)-1,2,3,4-tetrahydronaphthalen-1-one_score:99.5</t>
  </si>
  <si>
    <t>Cytarabine_score:88.7; Pseudouridine_score:88.9</t>
  </si>
  <si>
    <t>Biotin_score:97.7</t>
  </si>
  <si>
    <t>Nicotinic acid adenine dinucleotide_simScore:73.8; Zeatin-7-N-glucoside_simScore:78.3; S-Adenosylmethionine_simScore:79.4; Adenosine 5'-monophosphate_simScore:84.3; Nicotinamide adenine dinucleotide (NAD+)_simScore:84.5; Adenosine triphosphate (ATP)_simScore:84.8; Cyclic ADP-ribose_simScore:85.3; Nicotinamide adenine dinucleotide phosphate (NADP+)_simScore:85.3; 2'-O-Methyladenosine_simScore:85.4; Sinefungin_simScore:85.4</t>
  </si>
  <si>
    <t>2-(4-Methyl-3-cyclohexen-1-yl)-2-propanyl 6-O-(6-deoxy-_x001A_-L-mannopyranosyl)-_x001A_-D-glucopyranoside_simScore:78; (1S,2S,8_x001A_,9_x001A_,16_x001A_,17_x001A_)-1-(_x001A_-D-Glucopyranosyloxy)-2,16,20-trihydroxy-9,10,14-trimethyl-11,22-dioxo-4,9-cyclo-9,10-secocholest-5-en-25-yl acetate_simScore:79; 8-Oxo-9-(3,4,5-trimethoxyphenyl)-5,5a,6,8,8a,9-hexahydrofuro[3',4':6,7]naphtho[2,3-d][1,3]dioxol-5-yl hexopyranoside_simScore:79.5; (3_x001A_,5_x001A_,9_x001A_)-3-{[_x001A_-D-Glucopyranosyl-(1-&gt;6)-_x001A_-D-glucopyranosyl-(1-&gt;4)-6-deoxy-3-O-methyl-_x001A_-L-idopyranosyl]oxy}-14-hydroxy-19-oxocard-20(22)-enolide_simScore:80.4; 16-Acetoxy-3-{[hexopyranosyl-(1-&gt;6)hexopyranosyl-(1-&gt;4)-2,6-dideoxy-3-O-methylhexopyranosyl]oxy}-14-hydroxycard-20(22)-enolide_simScore:80.8; 1,28-Dihydroxy-26-oxo-22,26-epoxyergosta-5,24-dien-3-yl 6-O-hexopyranosylhexopyranoside_simScore:89; (3_x001A_,5_x001A_,6_x001A_,9_x001A_,12_x001A_)-20-(_x001A_-D-Glucopyranosyloxy)-3,12-dihydroxydammar-24-en-6-yl _x001A_-D-glucopyranoside_simScore:89.7; (3_x001A_,6_x001A_,9_x001A_,12_x001A_,20Z)-3,12-Dihydroxydammara-20(22),24-dien-6-yl 2-O-(6-deoxy-_x001A_-L-mannopyranosyl)-_x001A_-D-glucopyranoside_simScore:90.1; Lamiide_simScore:90.7; 2-[3,8-Dihydroxy-8-(hydroxymethyl)-3-methyl-2-oxodecahydro-5-azulenyl]-2-propanyl hexopyranoside_simScore:91.3</t>
  </si>
  <si>
    <t>Cytidine 5'-monophosphate (hydrate)_simScore:91.8; Cytidine_score:88.8</t>
  </si>
  <si>
    <t>Trimethoprim impurity B_simScore:97.5; Inosine-5'-monophosphate (IMP)_simScore:98.4; 2',3'-Dideoxyinosine_simScore:98.4; 4-Amino-N'-hydroxypyrimidine-5-carboximidamide_simScore:98.6; 2'-Deoxyinosine_score:78; Inosine_score:99.6; Allopurinol_score:99.7; Hypoxanthine_score:99.9</t>
  </si>
  <si>
    <t>Adenosine_score:97.8</t>
  </si>
  <si>
    <t>Inosine_score:99.6</t>
  </si>
  <si>
    <t>2,5,6,8-Tetramethyl-4,5,6,7,8,9-hexahydropyrimido[5',4' 5,6]pyrido[3,4-d][1,3]oxazole-4,7,9-trione_score:98.8</t>
  </si>
  <si>
    <t>Disperse Yellow 3_simScore:89.9; 7-Methyladenine_score:98.3; N6-Methyladenine_score:98.3; 3-Methyladenine_score:98.6; 1-Methyladenine_score:98.6</t>
  </si>
  <si>
    <t>P1,P4-Bis(5'-guanosyl) tetraphosphate_simScore:93.8; Penciclovir_simScore:94; Acycloguanosine_simScore:94.1; 2'-O-Methylguanosine_simScore:94.1; 2'-Deoxyguanosine_simScore:94.1; Guanine_simScore:94.1; Guanosine 5'-diphosphate (GDP)_simScore:94.1</t>
  </si>
  <si>
    <t>N-Phenylacetylglutamine_simScore:97.2; D-(-)-Glutamine_score:98.6</t>
  </si>
  <si>
    <t>Erucamide_score:92.8</t>
  </si>
  <si>
    <t>Sucrose_score:67.3; _x001A_-Lactose_score:89.5; D-(+)-Maltose_score:98.6; _x001A_,_x001A_-Trehalose_score:98.8</t>
  </si>
  <si>
    <t>(+/-)12(13)-DiHOME_simScore:68.7; _x001A_-Linolenic acid ethyl ester_simScore:68.7; 9(Z),11(E),13(E)-Octadecatrienoic Acid methyl ester_simScore:69; Linolenic acid ethyl ester_simScore:70; 8Z,11Z,14Z-Eicosatrienoic acid_simScore:70; 10-Nitrolinoleate_simScore:72.9; Ricinoleic acid methyl ester_simScore:73.8; Dihomo-_x001A_-linolenic acid ethyl ester_simScore:75.7; Docosatrienoic acid_simScore:76.9; 1-Linoleoyl glycerol_simScore:92.5</t>
  </si>
  <si>
    <t>N-Arachidonoyl dopamine_simScore:64.8; Dopamine_simScore:66.1; N-Oleoyl dopamine_simScore:66.1; N'1-(3,4,5-Trimethoxybenzylidene)-2-(5-morpholino-2H-1,2,3,4-tetraazol-2-yl)propanohydrazide_simScore:79.8; N-Acetyldopamine_score:90.3</t>
  </si>
  <si>
    <t>_x001A_-Lactose_score:89.5</t>
  </si>
  <si>
    <t>D-Glucosyl-beta-1,1-N-palmitoyl-D-erythro-sphingosine_simScore:90.1; 2-(hydroxymethyl)-6-[(E)-4-(1,2,4-trihydroxy-2,6,6-trimethylcyclohexyl)but-3-en-2-yl]oxyoxane-3,4,5-triol_simScore:90.5; Lamiide_simScore:90.7; 2-[3,8-Dihydroxy-8-(hydroxymethyl)-3-methyl-2-oxodecahydro-5-azulenyl]-2-propanyl hexopyranoside_simScore:91.3; 3-Hydroxy-3,5,5-trimethyl-4-(3-oxo-1-buten-1-ylidene)cyclohexyl _x001A_-D-glucopyranoside_simScore:92.4; 1-O-(1,3,23,24,25-Pentahydroxy-28-oxo-9,19-cyclolanostan-28-yl)hexopyranose_simScore:94.4; (2E)-5-{(1R,4aS,5S,6R,8aS)-5-[(_x001A_-D-Glucopyranosyloxy)methyl]-6-hydroxy-5,8a-dimethyl-2-methylenedecahydro-1-naphthalenyl}-3-methyl-2-penten-1-yl _x001A_-D-glucopyranoside_simScore:95.2; D-(+)-Galactose_score:95.8; D-(+)-Glucose_score:97.3; _x001A_,_x001A_-Trehalose_score:98.8</t>
  </si>
  <si>
    <t>1-(4-Chlorophenyl)-2-[(4-hydroxy-5-isopentyl-6-methylpyrimidin-2-yl)thio]ethan-1-one_score:93.2; D-(+)-Maltose_score:98.6</t>
  </si>
  <si>
    <t>N'2-[3-(Trifluoromethyl)benzoyl]-3-aminopyrazine-2-carbohydrazide_simScore:96.1; 3-{3-[3,4-Dihydroxy-5-(6-oxo-1,6-dihydro-9H-purin-9-yl)tetrahydro-2-furanyl]propanoyl}benzoic acid_simScore:97.7; 2',3'-Dideoxyinosine_simScore:98.4; Allopurinol_score:99.7; Hypoxanthine_score:99.9</t>
  </si>
  <si>
    <t>PEG n6_simScore:88.2; PEG n7_simScore:89.9; PEG n16_simScore:90; PEG n8_simScore:90.4; PEG n15_simScore:90.5; PEG n14_simScore:90.9; PEG n13_simScore:91.2; PEG n12_simScore:91.4; PEG n11_simScore:92; PEG n10_score:99.8</t>
  </si>
  <si>
    <t>5'-S-Methyl-5'-thioadenosine_simScore:74; Zeatin-7-N-glucoside_simScore:78.3; Adenosine 5'-monophosphate_simScore:84.3; Nicotinamide adenine dinucleotide (NAD+)_simScore:84.5; Adenosine triphosphate (ATP)_simScore:84.8; Cyclic ADP-ribose_simScore:85.3; 2'-O-Methyladenosine_simScore:85.4; Sinefungin_simScore:85.4; Decanoyl-coenzyme A_simScore:85.5; Adenosine_score:97.8</t>
  </si>
  <si>
    <t>_x001A_-Linolenic acid ethyl ester_simScore:68.7; Linolenic acid ethyl ester_simScore:70</t>
  </si>
  <si>
    <t>1-Benzyl-3-[(benzylimino)(2-furyl)methyl]-6-(2-furyl)-1,2,3,4-tetrahydro-1,3,5-triazine-2,4-dithione_simScore:95.1; 3-[(4-Bromoanilino)methylidene]pentane-2,4-dione_simScore:95.1; Bumetanide_simScore:95.1; 5-(5-Amino-1-phenyl-1H-pyrazol-4-yl)-4-(2,4-dichlorophenyl)-2,4-dihydro-3H-1,2,4-triazole-3-thione_simScore:95.2; DL-Dipalmitoylphosphatidylcholine_simScore:97.4; Palmitoyl sphingomyelin_simScore:97.6; Cytidine 5'-diphosphocholine_simScore:97.8</t>
  </si>
  <si>
    <t>Maltopentaose_simScore:93; Maltotetraose_simScore:95.8; Ginsenoside Rb1_simScore:97; 1-(4-Chlorophenyl)-2-[(4-hydroxy-5-isopentyl-6-methylpyrimidin-2-yl)thio]ethan-1-one_score:93.2; D-Raffinose_score:95.2; D-(+)-Maltose_score:98.6</t>
  </si>
  <si>
    <t>Same direction?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</si>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</sst>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164" fontId="16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0" fontId="16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33" borderId="0" xfId="0" applyFill="1"/>
    <xf numFmtId="0" fontId="0" fillId="33" borderId="0" xfId="0" applyFill="1" applyAlignment="1">
      <alignment wrapText="1"/>
    </xf>
    <xf numFmtId="164" fontId="0" fillId="33" borderId="0" xfId="0" applyNumberFormat="1" applyFill="1" applyAlignment="1">
      <alignment horizontal="center" wrapText="1"/>
    </xf>
    <xf numFmtId="0" fontId="0" fillId="33" borderId="0" xfId="0" applyNumberFormat="1" applyFill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9"/>
  <sheetViews>
    <sheetView tabSelected="1" workbookViewId="0">
      <selection activeCell="I13" sqref="I13"/>
    </sheetView>
  </sheetViews>
  <sheetFormatPr defaultRowHeight="15" x14ac:dyDescent="0.25"/>
  <cols>
    <col min="5" max="6" width="10" bestFit="1" customWidth="1"/>
    <col min="7" max="7" width="10" style="6" customWidth="1"/>
    <col min="8" max="8" width="10" style="9" customWidth="1"/>
    <col min="9" max="9" width="30.42578125" bestFit="1" customWidth="1"/>
    <col min="10" max="11" width="23" customWidth="1"/>
    <col min="12" max="13" width="17.42578125" bestFit="1" customWidth="1"/>
    <col min="14" max="15" width="12" bestFit="1" customWidth="1"/>
    <col min="16" max="17" width="13.5703125" bestFit="1" customWidth="1"/>
    <col min="18" max="18" width="13.5703125" customWidth="1"/>
    <col min="19" max="20" width="8.140625" bestFit="1" customWidth="1"/>
    <col min="21" max="21" width="10.42578125" customWidth="1"/>
    <col min="24" max="24" width="8" bestFit="1" customWidth="1"/>
    <col min="25" max="25" width="255.7109375" bestFit="1" customWidth="1"/>
  </cols>
  <sheetData>
    <row r="1" spans="1:25" ht="45" x14ac:dyDescent="0.25">
      <c r="A1" s="2" t="s">
        <v>243</v>
      </c>
      <c r="B1" s="2" t="s">
        <v>244</v>
      </c>
      <c r="C1" s="2" t="s">
        <v>246</v>
      </c>
      <c r="D1" s="2" t="s">
        <v>247</v>
      </c>
      <c r="E1" s="2" t="s">
        <v>0</v>
      </c>
      <c r="F1" s="2" t="s">
        <v>6</v>
      </c>
      <c r="G1" s="4" t="s">
        <v>245</v>
      </c>
      <c r="H1" s="7" t="s">
        <v>363</v>
      </c>
      <c r="I1" s="2" t="s">
        <v>1</v>
      </c>
      <c r="J1" s="2" t="s">
        <v>7</v>
      </c>
      <c r="K1" s="2" t="s">
        <v>248</v>
      </c>
      <c r="L1" s="2" t="s">
        <v>2</v>
      </c>
      <c r="M1" s="2" t="s">
        <v>8</v>
      </c>
      <c r="N1" s="2" t="s">
        <v>3</v>
      </c>
      <c r="O1" s="2" t="s">
        <v>9</v>
      </c>
      <c r="P1" s="2" t="s">
        <v>4</v>
      </c>
      <c r="Q1" s="2" t="s">
        <v>10</v>
      </c>
      <c r="R1" s="2" t="s">
        <v>362</v>
      </c>
      <c r="S1" s="2" t="s">
        <v>5</v>
      </c>
      <c r="T1" s="2" t="s">
        <v>11</v>
      </c>
      <c r="U1" s="2" t="s">
        <v>241</v>
      </c>
      <c r="V1" s="2" t="s">
        <v>242</v>
      </c>
      <c r="W1" s="1" t="s">
        <v>250</v>
      </c>
      <c r="X1" s="1" t="s">
        <v>251</v>
      </c>
      <c r="Y1" s="1" t="s">
        <v>252</v>
      </c>
    </row>
    <row r="2" spans="1:25" x14ac:dyDescent="0.25">
      <c r="C2">
        <f t="shared" ref="C2:C33" si="0">IF(AND(A2=1,B2=1),1,0)</f>
        <v>0</v>
      </c>
      <c r="D2" s="3"/>
      <c r="E2" s="3">
        <v>345.10858999999999</v>
      </c>
      <c r="F2" s="3">
        <v>345.10888</v>
      </c>
      <c r="G2" s="5">
        <f t="shared" ref="G2:G33" si="1">10^6*ABS(E2-F2)/E2</f>
        <v>0.84031521790513775</v>
      </c>
      <c r="H2" s="8">
        <f t="shared" ref="H2:H33" si="2">COUNTIF(F:F,F2)</f>
        <v>1</v>
      </c>
      <c r="I2" s="3"/>
      <c r="J2" s="3"/>
      <c r="K2" s="3"/>
      <c r="L2" s="3" t="s">
        <v>205</v>
      </c>
      <c r="M2" s="3" t="s">
        <v>205</v>
      </c>
      <c r="N2" s="3">
        <v>97370.96</v>
      </c>
      <c r="O2" s="3">
        <v>9129563.5800000001</v>
      </c>
      <c r="P2" s="3">
        <v>2.42</v>
      </c>
      <c r="Q2" s="3">
        <v>4.2699999999999996</v>
      </c>
      <c r="R2" s="3" t="b">
        <f t="shared" ref="R2:R33" si="3">OR(AND(P2&gt;1,Q2&gt;1),AND(P2&lt;1,Q2&lt;1))</f>
        <v>1</v>
      </c>
      <c r="S2" s="3">
        <v>0.82767999999999997</v>
      </c>
      <c r="T2" s="3">
        <v>6.3000000000000003E-4</v>
      </c>
      <c r="U2" s="3">
        <f t="shared" ref="U2:U33" si="4">LOG(P2,2)</f>
        <v>1.2750070474998698</v>
      </c>
      <c r="V2" s="3">
        <f t="shared" ref="V2:V33" si="5">LOG(Q2,2)</f>
        <v>2.0942360698457656</v>
      </c>
      <c r="W2">
        <v>0.47028999999999999</v>
      </c>
      <c r="X2">
        <v>0</v>
      </c>
    </row>
    <row r="3" spans="1:25" x14ac:dyDescent="0.25">
      <c r="A3">
        <v>1</v>
      </c>
      <c r="C3">
        <f t="shared" si="0"/>
        <v>0</v>
      </c>
      <c r="D3" s="3"/>
      <c r="E3" s="3">
        <v>211.13149999999999</v>
      </c>
      <c r="F3" s="3">
        <v>211.13207</v>
      </c>
      <c r="G3" s="5">
        <f t="shared" si="1"/>
        <v>2.699739262073142</v>
      </c>
      <c r="H3" s="8">
        <f t="shared" si="2"/>
        <v>1</v>
      </c>
      <c r="I3" s="3"/>
      <c r="J3" s="3"/>
      <c r="K3" s="3"/>
      <c r="L3" s="3" t="s">
        <v>137</v>
      </c>
      <c r="M3" s="3" t="s">
        <v>137</v>
      </c>
      <c r="N3" s="3">
        <v>636888.85</v>
      </c>
      <c r="O3" s="3">
        <v>552038.80000000005</v>
      </c>
      <c r="P3" s="3">
        <v>0.1</v>
      </c>
      <c r="Q3" s="3">
        <v>0.08</v>
      </c>
      <c r="R3" s="3" t="b">
        <f t="shared" si="3"/>
        <v>1</v>
      </c>
      <c r="S3" s="3">
        <v>0.47537000000000001</v>
      </c>
      <c r="T3" s="3">
        <v>1.078E-2</v>
      </c>
      <c r="U3" s="3">
        <f t="shared" si="4"/>
        <v>-3.3219280948873622</v>
      </c>
      <c r="V3" s="3">
        <f t="shared" si="5"/>
        <v>-3.6438561897747253</v>
      </c>
      <c r="W3">
        <v>0.15121000000000001</v>
      </c>
      <c r="X3">
        <v>1.6000000000000001E-4</v>
      </c>
    </row>
    <row r="4" spans="1:25" x14ac:dyDescent="0.25">
      <c r="B4" s="3"/>
      <c r="C4">
        <f t="shared" si="0"/>
        <v>0</v>
      </c>
      <c r="D4" s="3"/>
      <c r="E4" s="3">
        <v>195.08915999999999</v>
      </c>
      <c r="F4" s="3">
        <v>195.08953</v>
      </c>
      <c r="G4" s="5">
        <f t="shared" si="1"/>
        <v>1.896568727876814</v>
      </c>
      <c r="H4" s="8">
        <f t="shared" si="2"/>
        <v>1</v>
      </c>
      <c r="I4" s="3" t="s">
        <v>53</v>
      </c>
      <c r="J4" s="3"/>
      <c r="K4" s="3" t="s">
        <v>53</v>
      </c>
      <c r="L4" s="3" t="s">
        <v>54</v>
      </c>
      <c r="M4" s="3" t="s">
        <v>54</v>
      </c>
      <c r="N4" s="3">
        <v>119135.77</v>
      </c>
      <c r="O4" s="3">
        <v>260964.13</v>
      </c>
      <c r="P4" s="3">
        <v>3.7</v>
      </c>
      <c r="Q4" s="3">
        <v>15.19</v>
      </c>
      <c r="R4" s="3" t="b">
        <f t="shared" si="3"/>
        <v>1</v>
      </c>
      <c r="S4" s="3">
        <v>0.36493999999999999</v>
      </c>
      <c r="T4" s="3">
        <v>1.18E-2</v>
      </c>
      <c r="U4" s="3">
        <f t="shared" si="4"/>
        <v>1.8875252707415877</v>
      </c>
      <c r="V4" s="3">
        <f t="shared" si="5"/>
        <v>3.9250499647273589</v>
      </c>
      <c r="W4">
        <v>7.7990000000000004E-2</v>
      </c>
      <c r="X4">
        <v>2.0000000000000001E-4</v>
      </c>
      <c r="Y4" t="s">
        <v>320</v>
      </c>
    </row>
    <row r="5" spans="1:25" x14ac:dyDescent="0.25">
      <c r="B5">
        <v>1</v>
      </c>
      <c r="C5">
        <f t="shared" si="0"/>
        <v>0</v>
      </c>
      <c r="D5" s="3"/>
      <c r="E5" s="3">
        <v>136.03816</v>
      </c>
      <c r="F5" s="3">
        <v>136.03855999999999</v>
      </c>
      <c r="G5" s="5">
        <f t="shared" si="1"/>
        <v>2.9403514424545061</v>
      </c>
      <c r="H5" s="8">
        <f t="shared" si="2"/>
        <v>2</v>
      </c>
      <c r="I5" s="3"/>
      <c r="J5" s="3" t="s">
        <v>69</v>
      </c>
      <c r="K5" s="3" t="s">
        <v>69</v>
      </c>
      <c r="L5" s="3" t="s">
        <v>70</v>
      </c>
      <c r="M5" s="3" t="s">
        <v>70</v>
      </c>
      <c r="N5" s="3">
        <v>56851.97</v>
      </c>
      <c r="O5" s="3">
        <v>67148092.810000002</v>
      </c>
      <c r="P5" s="3">
        <v>0.24</v>
      </c>
      <c r="Q5" s="3">
        <v>0.15</v>
      </c>
      <c r="R5" s="3" t="b">
        <f t="shared" si="3"/>
        <v>1</v>
      </c>
      <c r="S5" s="3">
        <v>0.59897999999999996</v>
      </c>
      <c r="T5" s="3">
        <v>1.37E-2</v>
      </c>
      <c r="U5" s="3">
        <f t="shared" si="4"/>
        <v>-2.0588936890535687</v>
      </c>
      <c r="V5" s="3">
        <f t="shared" si="5"/>
        <v>-2.7369655941662061</v>
      </c>
      <c r="W5">
        <v>0.2447</v>
      </c>
      <c r="X5">
        <v>2.7E-4</v>
      </c>
      <c r="Y5" t="s">
        <v>282</v>
      </c>
    </row>
    <row r="6" spans="1:25" x14ac:dyDescent="0.25">
      <c r="B6">
        <v>1</v>
      </c>
      <c r="C6">
        <f t="shared" si="0"/>
        <v>0</v>
      </c>
      <c r="D6" s="3"/>
      <c r="E6" s="3">
        <v>136.03820999999999</v>
      </c>
      <c r="F6" s="3">
        <v>136.03855999999999</v>
      </c>
      <c r="G6" s="5">
        <f t="shared" si="1"/>
        <v>2.5728065666066025</v>
      </c>
      <c r="H6" s="8">
        <f t="shared" si="2"/>
        <v>2</v>
      </c>
      <c r="I6" s="3" t="s">
        <v>69</v>
      </c>
      <c r="J6" s="3" t="s">
        <v>69</v>
      </c>
      <c r="K6" s="3" t="s">
        <v>69</v>
      </c>
      <c r="L6" s="3" t="s">
        <v>70</v>
      </c>
      <c r="M6" s="3" t="s">
        <v>70</v>
      </c>
      <c r="N6" s="3">
        <v>15724499.119999999</v>
      </c>
      <c r="O6" s="3">
        <v>67148092.810000002</v>
      </c>
      <c r="P6" s="3">
        <v>0.81</v>
      </c>
      <c r="Q6" s="3">
        <v>0.15</v>
      </c>
      <c r="R6" s="3" t="b">
        <f t="shared" si="3"/>
        <v>1</v>
      </c>
      <c r="S6" s="3">
        <v>1</v>
      </c>
      <c r="T6" s="3">
        <v>1.37E-2</v>
      </c>
      <c r="U6" s="3">
        <f t="shared" si="4"/>
        <v>-0.30400618689009989</v>
      </c>
      <c r="V6" s="3">
        <f t="shared" si="5"/>
        <v>-2.7369655941662061</v>
      </c>
      <c r="W6">
        <v>0.90312000000000003</v>
      </c>
      <c r="X6">
        <v>2.7E-4</v>
      </c>
      <c r="Y6" t="s">
        <v>283</v>
      </c>
    </row>
    <row r="7" spans="1:25" x14ac:dyDescent="0.25">
      <c r="C7">
        <f t="shared" si="0"/>
        <v>0</v>
      </c>
      <c r="D7" s="3"/>
      <c r="E7" s="3">
        <v>136.05215999999999</v>
      </c>
      <c r="F7" s="3">
        <v>136.05244999999999</v>
      </c>
      <c r="G7" s="5">
        <f t="shared" si="1"/>
        <v>2.1315354346949351</v>
      </c>
      <c r="H7" s="8">
        <f t="shared" si="2"/>
        <v>2</v>
      </c>
      <c r="I7" s="3"/>
      <c r="J7" s="3"/>
      <c r="K7" s="3"/>
      <c r="L7" s="3" t="s">
        <v>143</v>
      </c>
      <c r="M7" s="3" t="s">
        <v>143</v>
      </c>
      <c r="N7" s="3">
        <v>16224.17</v>
      </c>
      <c r="O7" s="3">
        <v>57156.01</v>
      </c>
      <c r="P7" s="3">
        <v>3.25</v>
      </c>
      <c r="Q7" s="3">
        <v>17.63</v>
      </c>
      <c r="R7" s="3" t="b">
        <f t="shared" si="3"/>
        <v>1</v>
      </c>
      <c r="S7" s="3">
        <v>0.35731000000000002</v>
      </c>
      <c r="T7" s="3">
        <v>1.37E-2</v>
      </c>
      <c r="U7" s="3">
        <f t="shared" si="4"/>
        <v>1.7004397181410922</v>
      </c>
      <c r="V7" s="3">
        <f t="shared" si="5"/>
        <v>4.1399605695454573</v>
      </c>
      <c r="W7">
        <v>7.0930000000000007E-2</v>
      </c>
      <c r="X7">
        <v>3.6999999999999999E-4</v>
      </c>
      <c r="Y7" t="s">
        <v>284</v>
      </c>
    </row>
    <row r="8" spans="1:25" x14ac:dyDescent="0.25">
      <c r="C8">
        <f t="shared" si="0"/>
        <v>0</v>
      </c>
      <c r="D8" s="3"/>
      <c r="E8" s="3">
        <v>136.05241000000001</v>
      </c>
      <c r="F8" s="3">
        <v>136.05244999999999</v>
      </c>
      <c r="G8" s="5">
        <f t="shared" si="1"/>
        <v>0.29400434717969959</v>
      </c>
      <c r="H8" s="8">
        <f t="shared" si="2"/>
        <v>2</v>
      </c>
      <c r="I8" s="3"/>
      <c r="J8" s="3"/>
      <c r="K8" s="3"/>
      <c r="L8" s="3" t="s">
        <v>143</v>
      </c>
      <c r="M8" s="3" t="s">
        <v>143</v>
      </c>
      <c r="N8" s="3">
        <v>6064661.0499999998</v>
      </c>
      <c r="O8" s="3">
        <v>57156.01</v>
      </c>
      <c r="P8" s="3">
        <v>1.66</v>
      </c>
      <c r="Q8" s="3">
        <v>17.63</v>
      </c>
      <c r="R8" s="3" t="b">
        <f t="shared" si="3"/>
        <v>1</v>
      </c>
      <c r="S8" s="3">
        <v>0.38072</v>
      </c>
      <c r="T8" s="3">
        <v>1.37E-2</v>
      </c>
      <c r="U8" s="3">
        <f t="shared" si="4"/>
        <v>0.73118324157220005</v>
      </c>
      <c r="V8" s="3">
        <f t="shared" si="5"/>
        <v>4.1399605695454573</v>
      </c>
      <c r="W8">
        <v>8.695E-2</v>
      </c>
      <c r="X8">
        <v>3.6999999999999999E-4</v>
      </c>
      <c r="Y8" t="s">
        <v>285</v>
      </c>
    </row>
    <row r="9" spans="1:25" x14ac:dyDescent="0.25">
      <c r="C9">
        <f t="shared" si="0"/>
        <v>0</v>
      </c>
      <c r="D9" s="3"/>
      <c r="E9" s="3">
        <v>451.26922999999999</v>
      </c>
      <c r="F9" s="3">
        <v>451.26978000000003</v>
      </c>
      <c r="G9" s="5">
        <f t="shared" si="1"/>
        <v>1.218784626712681</v>
      </c>
      <c r="H9" s="8">
        <f t="shared" si="2"/>
        <v>1</v>
      </c>
      <c r="I9" s="3"/>
      <c r="J9" s="3"/>
      <c r="K9" s="3"/>
      <c r="L9" s="3" t="s">
        <v>124</v>
      </c>
      <c r="M9" s="3" t="s">
        <v>125</v>
      </c>
      <c r="N9" s="3">
        <v>2889466.08</v>
      </c>
      <c r="O9" s="3">
        <v>181656.81</v>
      </c>
      <c r="P9" s="3">
        <v>11.11</v>
      </c>
      <c r="Q9" s="3">
        <v>11.95</v>
      </c>
      <c r="R9" s="3" t="b">
        <f t="shared" si="3"/>
        <v>1</v>
      </c>
      <c r="S9" s="3">
        <v>0.21717</v>
      </c>
      <c r="T9" s="3">
        <v>1.8270000000000002E-2</v>
      </c>
      <c r="U9" s="3">
        <f t="shared" si="4"/>
        <v>3.4737869116143671</v>
      </c>
      <c r="V9" s="3">
        <f t="shared" si="5"/>
        <v>3.5789387130933865</v>
      </c>
      <c r="W9">
        <v>1.8769999999999998E-2</v>
      </c>
      <c r="X9">
        <v>5.5999999999999995E-4</v>
      </c>
    </row>
    <row r="10" spans="1:25" x14ac:dyDescent="0.25">
      <c r="C10">
        <f t="shared" si="0"/>
        <v>0</v>
      </c>
      <c r="D10" s="3"/>
      <c r="E10" s="3">
        <v>179.09415999999999</v>
      </c>
      <c r="F10" s="3">
        <v>179.09457</v>
      </c>
      <c r="G10" s="5">
        <f t="shared" si="1"/>
        <v>2.2892985456167461</v>
      </c>
      <c r="H10" s="8">
        <f t="shared" si="2"/>
        <v>1</v>
      </c>
      <c r="I10" s="3"/>
      <c r="J10" s="3"/>
      <c r="K10" s="3"/>
      <c r="L10" s="3" t="s">
        <v>227</v>
      </c>
      <c r="M10" s="3" t="s">
        <v>228</v>
      </c>
      <c r="N10" s="3">
        <v>96403.94</v>
      </c>
      <c r="O10" s="3">
        <v>45559.67</v>
      </c>
      <c r="P10" s="3">
        <v>1.31</v>
      </c>
      <c r="Q10" s="3">
        <v>11.99</v>
      </c>
      <c r="R10" s="3" t="b">
        <f t="shared" si="3"/>
        <v>1</v>
      </c>
      <c r="S10" s="3">
        <v>1</v>
      </c>
      <c r="T10" s="3">
        <v>2.4420000000000001E-2</v>
      </c>
      <c r="U10" s="3">
        <f t="shared" si="4"/>
        <v>0.38956681176272562</v>
      </c>
      <c r="V10" s="3">
        <f t="shared" si="5"/>
        <v>3.5837597536394989</v>
      </c>
      <c r="W10">
        <v>0.79683000000000004</v>
      </c>
      <c r="X10">
        <v>8.5999999999999998E-4</v>
      </c>
    </row>
    <row r="11" spans="1:25" x14ac:dyDescent="0.25">
      <c r="A11">
        <v>1</v>
      </c>
      <c r="B11" s="3">
        <v>1</v>
      </c>
      <c r="C11">
        <f t="shared" si="0"/>
        <v>1</v>
      </c>
      <c r="D11" s="3"/>
      <c r="E11" s="3">
        <v>111.04298</v>
      </c>
      <c r="F11" s="3">
        <v>111.04325</v>
      </c>
      <c r="G11" s="5">
        <f t="shared" si="1"/>
        <v>2.4314909416195114</v>
      </c>
      <c r="H11" s="8">
        <f t="shared" si="2"/>
        <v>1</v>
      </c>
      <c r="I11" s="3" t="s">
        <v>84</v>
      </c>
      <c r="J11" s="3" t="s">
        <v>84</v>
      </c>
      <c r="K11" s="3" t="s">
        <v>84</v>
      </c>
      <c r="L11" s="3" t="s">
        <v>85</v>
      </c>
      <c r="M11" s="3" t="s">
        <v>85</v>
      </c>
      <c r="N11" s="3">
        <v>3765019.71</v>
      </c>
      <c r="O11" s="3">
        <v>1896928.18</v>
      </c>
      <c r="P11" s="3">
        <v>0.18</v>
      </c>
      <c r="Q11" s="3">
        <v>0.14000000000000001</v>
      </c>
      <c r="R11" s="3" t="b">
        <f t="shared" si="3"/>
        <v>1</v>
      </c>
      <c r="S11" s="3">
        <v>0.21007000000000001</v>
      </c>
      <c r="T11" s="3">
        <v>3.0870000000000002E-2</v>
      </c>
      <c r="U11" s="3">
        <f t="shared" si="4"/>
        <v>-2.4739311883324122</v>
      </c>
      <c r="V11" s="3">
        <f t="shared" si="5"/>
        <v>-2.8365012677171206</v>
      </c>
      <c r="W11">
        <v>1.2749999999999999E-2</v>
      </c>
      <c r="X11">
        <v>1.15E-3</v>
      </c>
      <c r="Y11" t="s">
        <v>257</v>
      </c>
    </row>
    <row r="12" spans="1:25" x14ac:dyDescent="0.25">
      <c r="C12">
        <f t="shared" si="0"/>
        <v>0</v>
      </c>
      <c r="D12" s="3"/>
      <c r="E12" s="3">
        <v>357.14166</v>
      </c>
      <c r="F12" s="3">
        <v>357.14199000000002</v>
      </c>
      <c r="G12" s="5">
        <f t="shared" si="1"/>
        <v>0.92400309731293007</v>
      </c>
      <c r="H12" s="8">
        <f t="shared" si="2"/>
        <v>1</v>
      </c>
      <c r="I12" s="3"/>
      <c r="J12" s="3"/>
      <c r="K12" s="3"/>
      <c r="L12" s="3" t="s">
        <v>151</v>
      </c>
      <c r="M12" s="3" t="s">
        <v>151</v>
      </c>
      <c r="N12" s="3">
        <v>496352.32</v>
      </c>
      <c r="O12" s="3">
        <v>210348.45</v>
      </c>
      <c r="P12" s="3">
        <v>3.73</v>
      </c>
      <c r="Q12" s="3">
        <v>23.91</v>
      </c>
      <c r="R12" s="3" t="b">
        <f t="shared" si="3"/>
        <v>1</v>
      </c>
      <c r="S12" s="3">
        <v>0.38268999999999997</v>
      </c>
      <c r="T12" s="3">
        <v>3.6220000000000002E-2</v>
      </c>
      <c r="U12" s="3">
        <f t="shared" si="4"/>
        <v>1.899175630480513</v>
      </c>
      <c r="V12" s="3">
        <f t="shared" si="5"/>
        <v>4.5795422249369038</v>
      </c>
      <c r="W12">
        <v>9.0410000000000004E-2</v>
      </c>
      <c r="X12">
        <v>1.58E-3</v>
      </c>
      <c r="Y12" t="s">
        <v>352</v>
      </c>
    </row>
    <row r="13" spans="1:25" s="10" customFormat="1" x14ac:dyDescent="0.25">
      <c r="C13" s="10">
        <f t="shared" si="0"/>
        <v>0</v>
      </c>
      <c r="D13" s="11">
        <v>1</v>
      </c>
      <c r="E13" s="11">
        <v>254.09967</v>
      </c>
      <c r="F13" s="11">
        <v>254.09988999999999</v>
      </c>
      <c r="G13" s="12">
        <f t="shared" si="1"/>
        <v>0.86580199015829451</v>
      </c>
      <c r="H13" s="13">
        <f t="shared" si="2"/>
        <v>1</v>
      </c>
      <c r="I13" s="11"/>
      <c r="J13" s="11"/>
      <c r="K13" s="11"/>
      <c r="L13" s="11" t="s">
        <v>153</v>
      </c>
      <c r="M13" s="11" t="s">
        <v>154</v>
      </c>
      <c r="N13" s="11">
        <v>126920.05</v>
      </c>
      <c r="O13" s="11">
        <v>1318019.1000000001</v>
      </c>
      <c r="P13" s="11">
        <v>0.12</v>
      </c>
      <c r="Q13" s="11">
        <v>0.11</v>
      </c>
      <c r="R13" s="11" t="b">
        <f t="shared" si="3"/>
        <v>1</v>
      </c>
      <c r="S13" s="11">
        <v>0.22842000000000001</v>
      </c>
      <c r="T13" s="11">
        <v>3.934E-2</v>
      </c>
      <c r="U13" s="11">
        <f t="shared" si="4"/>
        <v>-3.0588936890535687</v>
      </c>
      <c r="V13" s="11">
        <f t="shared" si="5"/>
        <v>-3.1844245711374275</v>
      </c>
      <c r="W13" s="10">
        <v>2.5780000000000001E-2</v>
      </c>
      <c r="X13" s="10">
        <v>1.82E-3</v>
      </c>
      <c r="Y13" s="10" t="s">
        <v>340</v>
      </c>
    </row>
    <row r="14" spans="1:25" x14ac:dyDescent="0.25">
      <c r="C14">
        <f t="shared" si="0"/>
        <v>0</v>
      </c>
      <c r="D14" s="3"/>
      <c r="E14" s="3">
        <v>165.04541</v>
      </c>
      <c r="F14" s="3">
        <v>165.04607999999999</v>
      </c>
      <c r="G14" s="5">
        <f t="shared" si="1"/>
        <v>4.059488839982242</v>
      </c>
      <c r="H14" s="8">
        <f t="shared" si="2"/>
        <v>1</v>
      </c>
      <c r="I14" s="3" t="s">
        <v>55</v>
      </c>
      <c r="J14" s="3"/>
      <c r="K14" s="3" t="s">
        <v>55</v>
      </c>
      <c r="L14" s="3" t="s">
        <v>56</v>
      </c>
      <c r="M14" s="3" t="s">
        <v>56</v>
      </c>
      <c r="N14" s="3">
        <v>6440739.4100000001</v>
      </c>
      <c r="O14" s="3">
        <v>9862395.0899999999</v>
      </c>
      <c r="P14" s="3">
        <v>4.93</v>
      </c>
      <c r="Q14" s="3">
        <v>3.95</v>
      </c>
      <c r="R14" s="3" t="b">
        <f t="shared" si="3"/>
        <v>1</v>
      </c>
      <c r="S14" s="3">
        <v>0.22022</v>
      </c>
      <c r="T14" s="3">
        <v>3.934E-2</v>
      </c>
      <c r="U14" s="3">
        <f t="shared" si="4"/>
        <v>2.301587646603187</v>
      </c>
      <c r="V14" s="3">
        <f t="shared" si="5"/>
        <v>1.9818526532897409</v>
      </c>
      <c r="W14">
        <v>2.1559999999999999E-2</v>
      </c>
      <c r="X14">
        <v>1.8799999999999999E-3</v>
      </c>
      <c r="Y14" t="s">
        <v>304</v>
      </c>
    </row>
    <row r="15" spans="1:25" x14ac:dyDescent="0.25">
      <c r="C15">
        <f t="shared" si="0"/>
        <v>0</v>
      </c>
      <c r="D15" s="3"/>
      <c r="E15" s="3">
        <v>493.31598000000002</v>
      </c>
      <c r="F15" s="3">
        <v>493.31697000000003</v>
      </c>
      <c r="G15" s="5">
        <f t="shared" si="1"/>
        <v>2.0068273482679411</v>
      </c>
      <c r="H15" s="8">
        <f t="shared" si="2"/>
        <v>1</v>
      </c>
      <c r="I15" s="3"/>
      <c r="J15" s="3"/>
      <c r="K15" s="3"/>
      <c r="L15" s="3" t="s">
        <v>138</v>
      </c>
      <c r="M15" s="3" t="s">
        <v>139</v>
      </c>
      <c r="N15" s="3">
        <v>205681.31</v>
      </c>
      <c r="O15" s="3">
        <v>99662.97</v>
      </c>
      <c r="P15" s="3">
        <v>9.17</v>
      </c>
      <c r="Q15" s="3">
        <v>13.22</v>
      </c>
      <c r="R15" s="3" t="b">
        <f t="shared" si="3"/>
        <v>1</v>
      </c>
      <c r="S15" s="3">
        <v>0.33728999999999998</v>
      </c>
      <c r="T15" s="3">
        <v>3.9370000000000002E-2</v>
      </c>
      <c r="U15" s="3">
        <f t="shared" si="4"/>
        <v>3.1969217338203295</v>
      </c>
      <c r="V15" s="3">
        <f t="shared" si="5"/>
        <v>3.7246502717329673</v>
      </c>
      <c r="W15">
        <v>6.3640000000000002E-2</v>
      </c>
      <c r="X15">
        <v>1.9599999999999999E-3</v>
      </c>
      <c r="Y15" t="s">
        <v>360</v>
      </c>
    </row>
    <row r="16" spans="1:25" x14ac:dyDescent="0.25">
      <c r="C16">
        <f t="shared" si="0"/>
        <v>0</v>
      </c>
      <c r="D16" s="3"/>
      <c r="E16" s="3">
        <v>187.02737999999999</v>
      </c>
      <c r="F16" s="3">
        <v>187.02789000000001</v>
      </c>
      <c r="G16" s="5">
        <f t="shared" si="1"/>
        <v>2.7268734664398999</v>
      </c>
      <c r="H16" s="8">
        <f t="shared" si="2"/>
        <v>1</v>
      </c>
      <c r="I16" s="3"/>
      <c r="J16" s="3"/>
      <c r="K16" s="3"/>
      <c r="L16" s="3" t="s">
        <v>215</v>
      </c>
      <c r="M16" s="3" t="s">
        <v>216</v>
      </c>
      <c r="N16" s="3">
        <v>435484.2</v>
      </c>
      <c r="O16" s="3">
        <v>1553764.83</v>
      </c>
      <c r="P16" s="3">
        <v>4.1500000000000004</v>
      </c>
      <c r="Q16" s="3">
        <v>5.31</v>
      </c>
      <c r="R16" s="3" t="b">
        <f t="shared" si="3"/>
        <v>1</v>
      </c>
      <c r="S16" s="3">
        <v>0.92293999999999998</v>
      </c>
      <c r="T16" s="3">
        <v>4.7079999999999997E-2</v>
      </c>
      <c r="U16" s="3">
        <f t="shared" si="4"/>
        <v>2.0531113364595623</v>
      </c>
      <c r="V16" s="3">
        <f t="shared" si="5"/>
        <v>2.4087118610294289</v>
      </c>
      <c r="W16">
        <v>0.60436999999999996</v>
      </c>
      <c r="X16">
        <v>2.6800000000000001E-3</v>
      </c>
      <c r="Y16" t="s">
        <v>316</v>
      </c>
    </row>
    <row r="17" spans="1:25" s="10" customFormat="1" x14ac:dyDescent="0.25">
      <c r="C17" s="10">
        <f t="shared" si="0"/>
        <v>0</v>
      </c>
      <c r="D17" s="11">
        <v>1</v>
      </c>
      <c r="E17" s="11">
        <v>380.10770000000002</v>
      </c>
      <c r="F17" s="11">
        <v>380.10764999999998</v>
      </c>
      <c r="G17" s="12">
        <f t="shared" si="1"/>
        <v>0.13154166580759188</v>
      </c>
      <c r="H17" s="13">
        <f t="shared" si="2"/>
        <v>1</v>
      </c>
      <c r="I17" s="11"/>
      <c r="J17" s="11"/>
      <c r="K17" s="11"/>
      <c r="L17" s="11" t="s">
        <v>181</v>
      </c>
      <c r="M17" s="11" t="s">
        <v>181</v>
      </c>
      <c r="N17" s="11">
        <v>180395.34</v>
      </c>
      <c r="O17" s="11">
        <v>319844.19</v>
      </c>
      <c r="P17" s="11">
        <v>0.02</v>
      </c>
      <c r="Q17" s="11">
        <v>0.04</v>
      </c>
      <c r="R17" s="11" t="b">
        <f t="shared" si="3"/>
        <v>1</v>
      </c>
      <c r="S17" s="11">
        <v>0.16445000000000001</v>
      </c>
      <c r="T17" s="11">
        <v>4.7079999999999997E-2</v>
      </c>
      <c r="U17" s="11">
        <f t="shared" si="4"/>
        <v>-5.6438561897747244</v>
      </c>
      <c r="V17" s="11">
        <f t="shared" si="5"/>
        <v>-4.6438561897747244</v>
      </c>
      <c r="W17" s="10">
        <v>2.3600000000000001E-3</v>
      </c>
      <c r="X17" s="10">
        <v>2.7499999999999998E-3</v>
      </c>
      <c r="Y17" s="10" t="s">
        <v>356</v>
      </c>
    </row>
    <row r="18" spans="1:25" x14ac:dyDescent="0.25">
      <c r="C18">
        <f t="shared" si="0"/>
        <v>0</v>
      </c>
      <c r="D18" s="3"/>
      <c r="E18" s="3">
        <v>244.06897000000001</v>
      </c>
      <c r="F18" s="3">
        <v>244.06929</v>
      </c>
      <c r="G18" s="5">
        <f t="shared" si="1"/>
        <v>1.3111048077430143</v>
      </c>
      <c r="H18" s="8">
        <f t="shared" si="2"/>
        <v>2</v>
      </c>
      <c r="I18" s="3" t="s">
        <v>152</v>
      </c>
      <c r="J18" s="3"/>
      <c r="K18" s="3" t="s">
        <v>152</v>
      </c>
      <c r="L18" s="3" t="s">
        <v>27</v>
      </c>
      <c r="M18" s="3" t="s">
        <v>27</v>
      </c>
      <c r="N18" s="3">
        <v>854279.29</v>
      </c>
      <c r="O18" s="3">
        <v>14163042.49</v>
      </c>
      <c r="P18" s="3">
        <v>0.19</v>
      </c>
      <c r="Q18" s="3">
        <v>0.05</v>
      </c>
      <c r="R18" s="3" t="b">
        <f t="shared" si="3"/>
        <v>1</v>
      </c>
      <c r="S18" s="3">
        <v>0.16445000000000001</v>
      </c>
      <c r="T18" s="3">
        <v>4.7079999999999997E-2</v>
      </c>
      <c r="U18" s="3">
        <f t="shared" si="4"/>
        <v>-2.3959286763311392</v>
      </c>
      <c r="V18" s="3">
        <f t="shared" si="5"/>
        <v>-4.3219280948873626</v>
      </c>
      <c r="W18">
        <v>2.2599999999999999E-3</v>
      </c>
      <c r="X18">
        <v>2.8300000000000001E-3</v>
      </c>
      <c r="Y18" t="s">
        <v>337</v>
      </c>
    </row>
    <row r="19" spans="1:25" x14ac:dyDescent="0.25">
      <c r="C19">
        <f t="shared" si="0"/>
        <v>0</v>
      </c>
      <c r="D19" s="3"/>
      <c r="E19" s="3">
        <v>244.06925000000001</v>
      </c>
      <c r="F19" s="3">
        <v>244.06929</v>
      </c>
      <c r="G19" s="5">
        <f t="shared" si="1"/>
        <v>0.16388791289470031</v>
      </c>
      <c r="H19" s="8">
        <f t="shared" si="2"/>
        <v>2</v>
      </c>
      <c r="I19" s="3" t="s">
        <v>26</v>
      </c>
      <c r="J19" s="3"/>
      <c r="K19" s="3" t="s">
        <v>26</v>
      </c>
      <c r="L19" s="3" t="s">
        <v>27</v>
      </c>
      <c r="M19" s="3" t="s">
        <v>27</v>
      </c>
      <c r="N19" s="3">
        <v>1899844.12</v>
      </c>
      <c r="O19" s="3">
        <v>14163042.49</v>
      </c>
      <c r="P19" s="3">
        <v>0.26</v>
      </c>
      <c r="Q19" s="3">
        <v>0.05</v>
      </c>
      <c r="R19" s="3" t="b">
        <f t="shared" si="3"/>
        <v>1</v>
      </c>
      <c r="S19" s="3">
        <v>0.20127999999999999</v>
      </c>
      <c r="T19" s="3">
        <v>4.7079999999999997E-2</v>
      </c>
      <c r="U19" s="3">
        <f t="shared" si="4"/>
        <v>-1.9434164716336324</v>
      </c>
      <c r="V19" s="3">
        <f t="shared" si="5"/>
        <v>-4.3219280948873626</v>
      </c>
      <c r="W19">
        <v>1.1310000000000001E-2</v>
      </c>
      <c r="X19">
        <v>2.8300000000000001E-3</v>
      </c>
    </row>
    <row r="20" spans="1:25" x14ac:dyDescent="0.25">
      <c r="B20">
        <v>1</v>
      </c>
      <c r="C20">
        <f t="shared" si="0"/>
        <v>0</v>
      </c>
      <c r="D20" s="3"/>
      <c r="E20" s="3">
        <v>276.08134999999999</v>
      </c>
      <c r="F20" s="3">
        <v>276.08222000000001</v>
      </c>
      <c r="G20" s="5">
        <f t="shared" si="1"/>
        <v>3.1512450950430173</v>
      </c>
      <c r="H20" s="8">
        <f t="shared" si="2"/>
        <v>1</v>
      </c>
      <c r="I20" s="3"/>
      <c r="J20" s="3"/>
      <c r="K20" s="3"/>
      <c r="L20" s="3" t="s">
        <v>121</v>
      </c>
      <c r="M20" s="3" t="s">
        <v>122</v>
      </c>
      <c r="N20" s="3">
        <v>786688.4</v>
      </c>
      <c r="O20" s="3">
        <v>2470376.83</v>
      </c>
      <c r="P20" s="3">
        <v>0.15</v>
      </c>
      <c r="Q20" s="3">
        <v>7.0000000000000007E-2</v>
      </c>
      <c r="R20" s="3" t="b">
        <f t="shared" si="3"/>
        <v>1</v>
      </c>
      <c r="S20" s="3">
        <v>0.21648000000000001</v>
      </c>
      <c r="T20" s="3">
        <v>6.096E-2</v>
      </c>
      <c r="U20" s="3">
        <f t="shared" si="4"/>
        <v>-2.7369655941662061</v>
      </c>
      <c r="V20" s="3">
        <f t="shared" si="5"/>
        <v>-3.8365012677171206</v>
      </c>
      <c r="W20">
        <v>1.7659999999999999E-2</v>
      </c>
      <c r="X20">
        <v>3.79E-3</v>
      </c>
      <c r="Y20" t="s">
        <v>345</v>
      </c>
    </row>
    <row r="21" spans="1:25" x14ac:dyDescent="0.25">
      <c r="B21" s="3"/>
      <c r="C21">
        <f t="shared" si="0"/>
        <v>0</v>
      </c>
      <c r="D21" s="3"/>
      <c r="E21" s="3">
        <v>193.05957000000001</v>
      </c>
      <c r="F21" s="3">
        <v>193.06003000000001</v>
      </c>
      <c r="G21" s="5">
        <f t="shared" si="1"/>
        <v>2.3826842668503909</v>
      </c>
      <c r="H21" s="8">
        <f t="shared" si="2"/>
        <v>1</v>
      </c>
      <c r="I21" s="3"/>
      <c r="J21" s="3"/>
      <c r="K21" s="3"/>
      <c r="L21" s="3" t="s">
        <v>132</v>
      </c>
      <c r="M21" s="3" t="s">
        <v>133</v>
      </c>
      <c r="N21" s="3">
        <v>65354.13</v>
      </c>
      <c r="O21" s="3">
        <v>433861.42</v>
      </c>
      <c r="P21" s="3">
        <v>0.1</v>
      </c>
      <c r="Q21" s="3">
        <v>0.18</v>
      </c>
      <c r="R21" s="3" t="b">
        <f t="shared" si="3"/>
        <v>1</v>
      </c>
      <c r="S21" s="3">
        <v>0.38305</v>
      </c>
      <c r="T21" s="3">
        <v>6.3960000000000003E-2</v>
      </c>
      <c r="U21" s="3">
        <f t="shared" si="4"/>
        <v>-3.3219280948873622</v>
      </c>
      <c r="V21" s="3">
        <f t="shared" si="5"/>
        <v>-2.4739311883324122</v>
      </c>
      <c r="W21">
        <v>9.1130000000000003E-2</v>
      </c>
      <c r="X21">
        <v>4.1399999999999996E-3</v>
      </c>
    </row>
    <row r="22" spans="1:25" x14ac:dyDescent="0.25">
      <c r="C22">
        <f t="shared" si="0"/>
        <v>0</v>
      </c>
      <c r="D22" s="3"/>
      <c r="E22" s="3">
        <v>495.33204999999998</v>
      </c>
      <c r="F22" s="3">
        <v>495.33274999999998</v>
      </c>
      <c r="G22" s="5">
        <f t="shared" si="1"/>
        <v>1.4131934325566373</v>
      </c>
      <c r="H22" s="8">
        <f t="shared" si="2"/>
        <v>1</v>
      </c>
      <c r="I22" s="3"/>
      <c r="J22" s="3"/>
      <c r="K22" s="3"/>
      <c r="L22" s="3" t="s">
        <v>186</v>
      </c>
      <c r="M22" s="3" t="s">
        <v>187</v>
      </c>
      <c r="N22" s="3">
        <v>36463.24</v>
      </c>
      <c r="O22" s="3">
        <v>74530.06</v>
      </c>
      <c r="P22" s="3">
        <v>2.9</v>
      </c>
      <c r="Q22" s="3">
        <v>10.81</v>
      </c>
      <c r="R22" s="3" t="b">
        <f t="shared" si="3"/>
        <v>1</v>
      </c>
      <c r="S22" s="3">
        <v>0.60665000000000002</v>
      </c>
      <c r="T22" s="3">
        <v>6.3960000000000003E-2</v>
      </c>
      <c r="U22" s="3">
        <f t="shared" si="4"/>
        <v>1.5360529002402097</v>
      </c>
      <c r="V22" s="3">
        <f t="shared" si="5"/>
        <v>3.4342946179599254</v>
      </c>
      <c r="W22">
        <v>0.24933</v>
      </c>
      <c r="X22">
        <v>4.4299999999999999E-3</v>
      </c>
    </row>
    <row r="23" spans="1:25" x14ac:dyDescent="0.25">
      <c r="C23">
        <f t="shared" si="0"/>
        <v>0</v>
      </c>
      <c r="D23" s="3"/>
      <c r="E23" s="3">
        <v>521.34706000000006</v>
      </c>
      <c r="F23" s="3">
        <v>521.34830999999997</v>
      </c>
      <c r="G23" s="5">
        <f t="shared" si="1"/>
        <v>2.3976350800052422</v>
      </c>
      <c r="H23" s="8">
        <f t="shared" si="2"/>
        <v>1</v>
      </c>
      <c r="I23" s="3"/>
      <c r="J23" s="3"/>
      <c r="K23" s="3"/>
      <c r="L23" s="3" t="s">
        <v>170</v>
      </c>
      <c r="M23" s="3" t="s">
        <v>171</v>
      </c>
      <c r="N23" s="3">
        <v>290059</v>
      </c>
      <c r="O23" s="3">
        <v>95057.46</v>
      </c>
      <c r="P23" s="3">
        <v>5.46</v>
      </c>
      <c r="Q23" s="3">
        <v>13.71</v>
      </c>
      <c r="R23" s="3" t="b">
        <f t="shared" si="3"/>
        <v>1</v>
      </c>
      <c r="S23" s="3">
        <v>0.44930999999999999</v>
      </c>
      <c r="T23" s="3">
        <v>6.3960000000000003E-2</v>
      </c>
      <c r="U23" s="3">
        <f t="shared" si="4"/>
        <v>2.4489009511451276</v>
      </c>
      <c r="V23" s="3">
        <f t="shared" si="5"/>
        <v>3.7771566660045015</v>
      </c>
      <c r="W23">
        <v>0.1338</v>
      </c>
      <c r="X23">
        <v>4.7499999999999999E-3</v>
      </c>
      <c r="Y23" t="s">
        <v>315</v>
      </c>
    </row>
    <row r="24" spans="1:25" x14ac:dyDescent="0.25">
      <c r="C24">
        <f t="shared" si="0"/>
        <v>0</v>
      </c>
      <c r="D24" s="3"/>
      <c r="E24" s="3">
        <v>427.36486000000002</v>
      </c>
      <c r="F24" s="3">
        <v>427.36637999999999</v>
      </c>
      <c r="G24" s="5">
        <f t="shared" si="1"/>
        <v>3.5566798823161969</v>
      </c>
      <c r="H24" s="8">
        <f t="shared" si="2"/>
        <v>1</v>
      </c>
      <c r="I24" s="3"/>
      <c r="J24" s="3"/>
      <c r="K24" s="3"/>
      <c r="L24" s="3" t="s">
        <v>239</v>
      </c>
      <c r="M24" s="3" t="s">
        <v>239</v>
      </c>
      <c r="N24" s="3">
        <v>118497.5</v>
      </c>
      <c r="O24" s="3">
        <v>783398.1</v>
      </c>
      <c r="P24" s="3">
        <v>0.79</v>
      </c>
      <c r="Q24" s="3">
        <v>2.5099999999999998</v>
      </c>
      <c r="R24" s="3" t="b">
        <f t="shared" si="3"/>
        <v>0</v>
      </c>
      <c r="S24" s="3">
        <v>1</v>
      </c>
      <c r="T24" s="3">
        <v>6.3960000000000003E-2</v>
      </c>
      <c r="U24" s="3">
        <f t="shared" si="4"/>
        <v>-0.34007544159762171</v>
      </c>
      <c r="V24" s="3">
        <f t="shared" si="5"/>
        <v>1.3276873641760472</v>
      </c>
      <c r="W24">
        <v>0.91327000000000003</v>
      </c>
      <c r="X24">
        <v>4.79E-3</v>
      </c>
    </row>
    <row r="25" spans="1:25" x14ac:dyDescent="0.25">
      <c r="A25">
        <v>1</v>
      </c>
      <c r="C25">
        <f t="shared" si="0"/>
        <v>0</v>
      </c>
      <c r="D25" s="3"/>
      <c r="E25" s="3">
        <v>142.07379</v>
      </c>
      <c r="F25" s="3">
        <v>142.07432</v>
      </c>
      <c r="G25" s="5">
        <f t="shared" si="1"/>
        <v>3.7304558426835728</v>
      </c>
      <c r="H25" s="8">
        <f t="shared" si="2"/>
        <v>2</v>
      </c>
      <c r="I25" s="3"/>
      <c r="J25" s="3"/>
      <c r="K25" s="3"/>
      <c r="L25" s="3" t="s">
        <v>111</v>
      </c>
      <c r="M25" s="3" t="s">
        <v>111</v>
      </c>
      <c r="N25" s="3">
        <v>2424925.25</v>
      </c>
      <c r="O25" s="3">
        <v>67073.06</v>
      </c>
      <c r="P25" s="3">
        <v>0.39</v>
      </c>
      <c r="Q25" s="3">
        <v>8.33</v>
      </c>
      <c r="R25" s="3" t="b">
        <f t="shared" si="3"/>
        <v>0</v>
      </c>
      <c r="S25" s="3">
        <v>0.30166999999999999</v>
      </c>
      <c r="T25" s="3">
        <v>6.3960000000000003E-2</v>
      </c>
      <c r="U25" s="3">
        <f t="shared" si="4"/>
        <v>-1.3584539709124763</v>
      </c>
      <c r="V25" s="3">
        <f t="shared" si="5"/>
        <v>3.0583164955908231</v>
      </c>
      <c r="W25">
        <v>5.1229999999999998E-2</v>
      </c>
      <c r="X25">
        <v>5.0400000000000002E-3</v>
      </c>
    </row>
    <row r="26" spans="1:25" x14ac:dyDescent="0.25">
      <c r="C26">
        <f t="shared" si="0"/>
        <v>0</v>
      </c>
      <c r="D26" s="3"/>
      <c r="E26" s="3">
        <v>142.07393999999999</v>
      </c>
      <c r="F26" s="3">
        <v>142.07432</v>
      </c>
      <c r="G26" s="5">
        <f t="shared" si="1"/>
        <v>2.6746636294237378</v>
      </c>
      <c r="H26" s="8">
        <f t="shared" si="2"/>
        <v>2</v>
      </c>
      <c r="I26" s="3"/>
      <c r="J26" s="3"/>
      <c r="K26" s="3"/>
      <c r="L26" s="3" t="s">
        <v>111</v>
      </c>
      <c r="M26" s="3" t="s">
        <v>111</v>
      </c>
      <c r="N26" s="3">
        <v>428616</v>
      </c>
      <c r="O26" s="3">
        <v>67073.06</v>
      </c>
      <c r="P26" s="3">
        <v>1.59</v>
      </c>
      <c r="Q26" s="3">
        <v>8.33</v>
      </c>
      <c r="R26" s="3" t="b">
        <f t="shared" si="3"/>
        <v>1</v>
      </c>
      <c r="S26" s="3">
        <v>0.61138000000000003</v>
      </c>
      <c r="T26" s="3">
        <v>6.3960000000000003E-2</v>
      </c>
      <c r="U26" s="3">
        <f t="shared" si="4"/>
        <v>0.66902676550963081</v>
      </c>
      <c r="V26" s="3">
        <f t="shared" si="5"/>
        <v>3.0583164955908231</v>
      </c>
      <c r="W26">
        <v>0.25524999999999998</v>
      </c>
      <c r="X26">
        <v>5.0400000000000002E-3</v>
      </c>
      <c r="Y26" t="s">
        <v>289</v>
      </c>
    </row>
    <row r="27" spans="1:25" x14ac:dyDescent="0.25">
      <c r="C27">
        <f t="shared" si="0"/>
        <v>0</v>
      </c>
      <c r="D27" s="3"/>
      <c r="E27" s="3">
        <v>226.1311</v>
      </c>
      <c r="F27" s="3">
        <v>226.13173</v>
      </c>
      <c r="G27" s="5">
        <f t="shared" si="1"/>
        <v>2.7859944961176</v>
      </c>
      <c r="H27" s="8">
        <f t="shared" si="2"/>
        <v>1</v>
      </c>
      <c r="I27" s="3"/>
      <c r="J27" s="3"/>
      <c r="K27" s="3"/>
      <c r="L27" s="3" t="s">
        <v>202</v>
      </c>
      <c r="M27" s="3" t="s">
        <v>202</v>
      </c>
      <c r="N27" s="3">
        <v>702470.61</v>
      </c>
      <c r="O27" s="3">
        <v>999703.16</v>
      </c>
      <c r="P27" s="3">
        <v>1.56</v>
      </c>
      <c r="Q27" s="3">
        <v>3.97</v>
      </c>
      <c r="R27" s="3" t="b">
        <f t="shared" si="3"/>
        <v>1</v>
      </c>
      <c r="S27" s="3">
        <v>0.80957999999999997</v>
      </c>
      <c r="T27" s="3">
        <v>7.0900000000000005E-2</v>
      </c>
      <c r="U27" s="3">
        <f t="shared" si="4"/>
        <v>0.64154602908752378</v>
      </c>
      <c r="V27" s="3">
        <f t="shared" si="5"/>
        <v>1.9891390073682333</v>
      </c>
      <c r="W27">
        <v>0.45040999999999998</v>
      </c>
      <c r="X27">
        <v>5.8799999999999998E-3</v>
      </c>
      <c r="Y27" t="s">
        <v>332</v>
      </c>
    </row>
    <row r="28" spans="1:25" x14ac:dyDescent="0.25">
      <c r="C28">
        <f t="shared" si="0"/>
        <v>0</v>
      </c>
      <c r="D28" s="3"/>
      <c r="E28" s="3">
        <v>519.33142999999995</v>
      </c>
      <c r="F28" s="3">
        <v>519.33357999999998</v>
      </c>
      <c r="G28" s="5">
        <f t="shared" si="1"/>
        <v>4.139938150919809</v>
      </c>
      <c r="H28" s="8">
        <f t="shared" si="2"/>
        <v>1</v>
      </c>
      <c r="I28" s="3"/>
      <c r="J28" s="3"/>
      <c r="K28" s="3"/>
      <c r="L28" s="3" t="s">
        <v>194</v>
      </c>
      <c r="M28" s="3" t="s">
        <v>195</v>
      </c>
      <c r="N28" s="3">
        <v>151208.53</v>
      </c>
      <c r="O28" s="3">
        <v>109521.43</v>
      </c>
      <c r="P28" s="3">
        <v>2.5299999999999998</v>
      </c>
      <c r="Q28" s="3">
        <v>12.46</v>
      </c>
      <c r="R28" s="3" t="b">
        <f t="shared" si="3"/>
        <v>1</v>
      </c>
      <c r="S28" s="3">
        <v>0.65790000000000004</v>
      </c>
      <c r="T28" s="3">
        <v>7.1279999999999996E-2</v>
      </c>
      <c r="U28" s="3">
        <f t="shared" si="4"/>
        <v>1.3391373849195853</v>
      </c>
      <c r="V28" s="3">
        <f t="shared" si="5"/>
        <v>3.6392321632492775</v>
      </c>
      <c r="W28">
        <v>0.30979000000000001</v>
      </c>
      <c r="X28">
        <v>6.2100000000000002E-3</v>
      </c>
      <c r="Y28" t="s">
        <v>315</v>
      </c>
    </row>
    <row r="29" spans="1:25" x14ac:dyDescent="0.25">
      <c r="A29">
        <v>1</v>
      </c>
      <c r="B29" s="3"/>
      <c r="C29">
        <f t="shared" si="0"/>
        <v>0</v>
      </c>
      <c r="D29" s="3"/>
      <c r="E29" s="3">
        <v>158.02019000000001</v>
      </c>
      <c r="F29" s="3">
        <v>158.02046000000001</v>
      </c>
      <c r="G29" s="5">
        <f t="shared" si="1"/>
        <v>1.7086424209490985</v>
      </c>
      <c r="H29" s="8">
        <f t="shared" si="2"/>
        <v>1</v>
      </c>
      <c r="I29" s="3"/>
      <c r="J29" s="3"/>
      <c r="K29" s="3"/>
      <c r="L29" s="3"/>
      <c r="M29" s="3"/>
      <c r="N29" s="3">
        <v>223002.11</v>
      </c>
      <c r="O29" s="3">
        <v>1360612.19</v>
      </c>
      <c r="P29" s="3">
        <v>0.21</v>
      </c>
      <c r="Q29" s="3">
        <v>0.25</v>
      </c>
      <c r="R29" s="3" t="b">
        <f t="shared" si="3"/>
        <v>1</v>
      </c>
      <c r="S29" s="3">
        <v>0.37141999999999997</v>
      </c>
      <c r="T29" s="3">
        <v>7.775E-2</v>
      </c>
      <c r="U29" s="3">
        <f t="shared" si="4"/>
        <v>-2.2515387669959646</v>
      </c>
      <c r="V29" s="3">
        <f t="shared" si="5"/>
        <v>-2</v>
      </c>
      <c r="W29">
        <v>8.3089999999999997E-2</v>
      </c>
      <c r="X29">
        <v>7.1000000000000004E-3</v>
      </c>
    </row>
    <row r="30" spans="1:25" x14ac:dyDescent="0.25">
      <c r="C30">
        <f t="shared" si="0"/>
        <v>0</v>
      </c>
      <c r="D30" s="3"/>
      <c r="E30" s="3">
        <v>179.08024</v>
      </c>
      <c r="F30" s="3">
        <v>179.08069</v>
      </c>
      <c r="G30" s="5">
        <f t="shared" si="1"/>
        <v>2.5128400542724734</v>
      </c>
      <c r="H30" s="8">
        <f t="shared" si="2"/>
        <v>1</v>
      </c>
      <c r="I30" s="3"/>
      <c r="J30" s="3"/>
      <c r="K30" s="3"/>
      <c r="L30" s="3" t="s">
        <v>126</v>
      </c>
      <c r="M30" s="3" t="s">
        <v>127</v>
      </c>
      <c r="N30" s="3">
        <v>1075943.6100000001</v>
      </c>
      <c r="O30" s="3">
        <v>1575104.72</v>
      </c>
      <c r="P30" s="3">
        <v>0.15</v>
      </c>
      <c r="Q30" s="3">
        <v>0.23</v>
      </c>
      <c r="R30" s="3" t="b">
        <f t="shared" si="3"/>
        <v>1</v>
      </c>
      <c r="S30" s="3">
        <v>0.23935999999999999</v>
      </c>
      <c r="T30" s="3">
        <v>0.12245</v>
      </c>
      <c r="U30" s="3">
        <f t="shared" si="4"/>
        <v>-2.7369655941662061</v>
      </c>
      <c r="V30" s="3">
        <f t="shared" si="5"/>
        <v>-2.1202942337177118</v>
      </c>
      <c r="W30">
        <v>2.928E-2</v>
      </c>
      <c r="X30">
        <v>1.1939999999999999E-2</v>
      </c>
      <c r="Y30" t="s">
        <v>312</v>
      </c>
    </row>
    <row r="31" spans="1:25" x14ac:dyDescent="0.25">
      <c r="C31">
        <f t="shared" si="0"/>
        <v>0</v>
      </c>
      <c r="D31" s="3"/>
      <c r="E31" s="3">
        <v>453.28631000000001</v>
      </c>
      <c r="F31" s="3">
        <v>453.28548999999998</v>
      </c>
      <c r="G31" s="5">
        <f t="shared" si="1"/>
        <v>1.8090111744890454</v>
      </c>
      <c r="H31" s="8">
        <f t="shared" si="2"/>
        <v>1</v>
      </c>
      <c r="I31" s="3"/>
      <c r="J31" s="3"/>
      <c r="K31" s="3"/>
      <c r="L31" s="3" t="s">
        <v>188</v>
      </c>
      <c r="M31" s="3" t="s">
        <v>188</v>
      </c>
      <c r="N31" s="3">
        <v>212393.57</v>
      </c>
      <c r="O31" s="3">
        <v>310847.09999999998</v>
      </c>
      <c r="P31" s="3">
        <v>4</v>
      </c>
      <c r="Q31" s="3">
        <v>5.85</v>
      </c>
      <c r="R31" s="3" t="b">
        <f t="shared" si="3"/>
        <v>1</v>
      </c>
      <c r="S31" s="3">
        <v>0.61138000000000003</v>
      </c>
      <c r="T31" s="3">
        <v>0.13009000000000001</v>
      </c>
      <c r="U31" s="3">
        <f t="shared" si="4"/>
        <v>2</v>
      </c>
      <c r="V31" s="3">
        <f t="shared" si="5"/>
        <v>2.5484366246960422</v>
      </c>
      <c r="W31">
        <v>0.25616</v>
      </c>
      <c r="X31">
        <v>1.3220000000000001E-2</v>
      </c>
      <c r="Y31" t="s">
        <v>359</v>
      </c>
    </row>
    <row r="32" spans="1:25" x14ac:dyDescent="0.25">
      <c r="C32">
        <f t="shared" si="0"/>
        <v>0</v>
      </c>
      <c r="D32" s="3"/>
      <c r="E32" s="3">
        <v>319.03552000000002</v>
      </c>
      <c r="F32" s="3">
        <v>319.03550999999999</v>
      </c>
      <c r="G32" s="5">
        <f t="shared" si="1"/>
        <v>3.1344472338364848E-2</v>
      </c>
      <c r="H32" s="8">
        <f t="shared" si="2"/>
        <v>1</v>
      </c>
      <c r="I32" s="3"/>
      <c r="J32" s="3"/>
      <c r="K32" s="3"/>
      <c r="L32" s="3" t="s">
        <v>184</v>
      </c>
      <c r="M32" s="3" t="s">
        <v>184</v>
      </c>
      <c r="N32" s="3">
        <v>305091.75</v>
      </c>
      <c r="O32" s="3">
        <v>13032513.35</v>
      </c>
      <c r="P32" s="3">
        <v>0.56000000000000005</v>
      </c>
      <c r="Q32" s="3">
        <v>0.14000000000000001</v>
      </c>
      <c r="R32" s="3" t="b">
        <f t="shared" si="3"/>
        <v>1</v>
      </c>
      <c r="S32" s="3">
        <v>0.54690000000000005</v>
      </c>
      <c r="T32" s="3">
        <v>0.13427</v>
      </c>
      <c r="U32" s="3">
        <f t="shared" si="4"/>
        <v>-0.83650126771712052</v>
      </c>
      <c r="V32" s="3">
        <f t="shared" si="5"/>
        <v>-2.8365012677171206</v>
      </c>
      <c r="W32">
        <v>0.20952000000000001</v>
      </c>
      <c r="X32">
        <v>1.393E-2</v>
      </c>
    </row>
    <row r="33" spans="1:25" x14ac:dyDescent="0.25">
      <c r="C33">
        <f t="shared" si="0"/>
        <v>0</v>
      </c>
      <c r="D33" s="3"/>
      <c r="E33" s="3">
        <v>223.05103</v>
      </c>
      <c r="F33" s="3">
        <v>223.05134000000001</v>
      </c>
      <c r="G33" s="5">
        <f t="shared" si="1"/>
        <v>1.3898164918276015</v>
      </c>
      <c r="H33" s="8">
        <f t="shared" si="2"/>
        <v>1</v>
      </c>
      <c r="I33" s="3"/>
      <c r="J33" s="3"/>
      <c r="K33" s="3"/>
      <c r="L33" s="3" t="s">
        <v>147</v>
      </c>
      <c r="M33" s="3" t="s">
        <v>147</v>
      </c>
      <c r="N33" s="3">
        <v>178060</v>
      </c>
      <c r="O33" s="3">
        <v>90048.95</v>
      </c>
      <c r="P33" s="3">
        <v>5.38</v>
      </c>
      <c r="Q33" s="3">
        <v>48.17</v>
      </c>
      <c r="R33" s="3" t="b">
        <f t="shared" si="3"/>
        <v>1</v>
      </c>
      <c r="S33" s="3">
        <v>0.36654999999999999</v>
      </c>
      <c r="T33" s="3">
        <v>0.13711000000000001</v>
      </c>
      <c r="U33" s="3">
        <f t="shared" si="4"/>
        <v>2.4276061727818998</v>
      </c>
      <c r="V33" s="3">
        <f t="shared" si="5"/>
        <v>5.5900630188122529</v>
      </c>
      <c r="W33">
        <v>8.0199999999999994E-2</v>
      </c>
      <c r="X33">
        <v>1.451E-2</v>
      </c>
      <c r="Y33" t="s">
        <v>331</v>
      </c>
    </row>
    <row r="34" spans="1:25" x14ac:dyDescent="0.25">
      <c r="C34">
        <f t="shared" ref="C34:C65" si="6">IF(AND(A34=1,B34=1),1,0)</f>
        <v>0</v>
      </c>
      <c r="D34" s="3"/>
      <c r="E34" s="3">
        <v>115.06295</v>
      </c>
      <c r="F34" s="3">
        <v>115.06335</v>
      </c>
      <c r="G34" s="5">
        <f t="shared" ref="G34:G65" si="7">10^6*ABS(E34-F34)/E34</f>
        <v>3.4763579414491614</v>
      </c>
      <c r="H34" s="8">
        <f t="shared" ref="H34:H65" si="8">COUNTIF(F:F,F34)</f>
        <v>1</v>
      </c>
      <c r="I34" s="3" t="s">
        <v>45</v>
      </c>
      <c r="J34" s="3" t="s">
        <v>45</v>
      </c>
      <c r="K34" s="3" t="s">
        <v>45</v>
      </c>
      <c r="L34" s="3" t="s">
        <v>46</v>
      </c>
      <c r="M34" s="3" t="s">
        <v>46</v>
      </c>
      <c r="N34" s="3">
        <v>420335217.77999997</v>
      </c>
      <c r="O34" s="3">
        <v>7173405.75</v>
      </c>
      <c r="P34" s="3">
        <v>1.26</v>
      </c>
      <c r="Q34" s="3">
        <v>2.46</v>
      </c>
      <c r="R34" s="3" t="b">
        <f t="shared" ref="R34:R65" si="9">OR(AND(P34&gt;1,Q34&gt;1),AND(P34&lt;1,Q34&lt;1))</f>
        <v>1</v>
      </c>
      <c r="S34" s="3">
        <v>0.37141999999999997</v>
      </c>
      <c r="T34" s="3">
        <v>0.14008000000000001</v>
      </c>
      <c r="U34" s="3">
        <f t="shared" ref="U34:U65" si="10">LOG(P34,2)</f>
        <v>0.3334237337251918</v>
      </c>
      <c r="V34" s="3">
        <f t="shared" ref="V34:V65" si="11">LOG(Q34,2)</f>
        <v>1.2986583155645153</v>
      </c>
      <c r="W34">
        <v>8.2720000000000002E-2</v>
      </c>
      <c r="X34">
        <v>1.511E-2</v>
      </c>
      <c r="Y34" t="s">
        <v>263</v>
      </c>
    </row>
    <row r="35" spans="1:25" x14ac:dyDescent="0.25">
      <c r="A35">
        <v>1</v>
      </c>
      <c r="C35">
        <f t="shared" si="6"/>
        <v>0</v>
      </c>
      <c r="D35" s="3"/>
      <c r="E35" s="3">
        <v>135.05425</v>
      </c>
      <c r="F35" s="3">
        <v>135.05452</v>
      </c>
      <c r="G35" s="5">
        <f t="shared" si="7"/>
        <v>1.9991966191396167</v>
      </c>
      <c r="H35" s="8">
        <f t="shared" si="8"/>
        <v>1</v>
      </c>
      <c r="I35" s="3" t="s">
        <v>107</v>
      </c>
      <c r="J35" s="3"/>
      <c r="K35" s="3" t="s">
        <v>107</v>
      </c>
      <c r="L35" s="3" t="s">
        <v>108</v>
      </c>
      <c r="M35" s="3" t="s">
        <v>108</v>
      </c>
      <c r="N35" s="3">
        <v>11594853.35</v>
      </c>
      <c r="O35" s="3">
        <v>1101789.42</v>
      </c>
      <c r="P35" s="3">
        <v>0.21</v>
      </c>
      <c r="Q35" s="3">
        <v>0.3</v>
      </c>
      <c r="R35" s="3" t="b">
        <f t="shared" si="9"/>
        <v>1</v>
      </c>
      <c r="S35" s="3">
        <v>0.42055999999999999</v>
      </c>
      <c r="T35" s="3">
        <v>0.14102999999999999</v>
      </c>
      <c r="U35" s="3">
        <f t="shared" si="10"/>
        <v>-2.2515387669959646</v>
      </c>
      <c r="V35" s="3">
        <f t="shared" si="11"/>
        <v>-1.7369655941662063</v>
      </c>
      <c r="W35">
        <v>0.11247</v>
      </c>
      <c r="X35">
        <v>1.5509999999999999E-2</v>
      </c>
      <c r="Y35" t="s">
        <v>280</v>
      </c>
    </row>
    <row r="36" spans="1:25" x14ac:dyDescent="0.25">
      <c r="C36">
        <f t="shared" si="6"/>
        <v>0</v>
      </c>
      <c r="D36" s="3"/>
      <c r="E36" s="3">
        <v>283.09089</v>
      </c>
      <c r="F36" s="3">
        <v>283.09132</v>
      </c>
      <c r="G36" s="5">
        <f t="shared" si="7"/>
        <v>1.5189467947710338</v>
      </c>
      <c r="H36" s="8">
        <f t="shared" si="8"/>
        <v>1</v>
      </c>
      <c r="I36" s="3" t="s">
        <v>73</v>
      </c>
      <c r="J36" s="3"/>
      <c r="K36" s="3" t="s">
        <v>73</v>
      </c>
      <c r="L36" s="3" t="s">
        <v>74</v>
      </c>
      <c r="M36" s="3" t="s">
        <v>74</v>
      </c>
      <c r="N36" s="3">
        <v>1893032.01</v>
      </c>
      <c r="O36" s="3">
        <v>666115.06999999995</v>
      </c>
      <c r="P36" s="3">
        <v>0.05</v>
      </c>
      <c r="Q36" s="3">
        <v>0.05</v>
      </c>
      <c r="R36" s="3" t="b">
        <f t="shared" si="9"/>
        <v>1</v>
      </c>
      <c r="S36" s="3">
        <v>0.19572000000000001</v>
      </c>
      <c r="T36" s="3">
        <v>0.15095</v>
      </c>
      <c r="U36" s="3">
        <f t="shared" si="10"/>
        <v>-4.3219280948873626</v>
      </c>
      <c r="V36" s="3">
        <f t="shared" si="11"/>
        <v>-4.3219280948873626</v>
      </c>
      <c r="W36">
        <v>8.5500000000000003E-3</v>
      </c>
      <c r="X36">
        <v>1.7850000000000001E-2</v>
      </c>
      <c r="Y36" t="s">
        <v>347</v>
      </c>
    </row>
    <row r="37" spans="1:25" ht="30" x14ac:dyDescent="0.25">
      <c r="C37">
        <f t="shared" si="6"/>
        <v>0</v>
      </c>
      <c r="D37" s="3"/>
      <c r="E37" s="3">
        <v>187.06292999999999</v>
      </c>
      <c r="F37" s="3">
        <v>187.06331</v>
      </c>
      <c r="G37" s="5">
        <f t="shared" si="7"/>
        <v>2.0314019458955892</v>
      </c>
      <c r="H37" s="8">
        <f t="shared" si="8"/>
        <v>1</v>
      </c>
      <c r="I37" s="3" t="s">
        <v>30</v>
      </c>
      <c r="J37" s="3"/>
      <c r="K37" s="3" t="s">
        <v>30</v>
      </c>
      <c r="L37" s="3" t="s">
        <v>31</v>
      </c>
      <c r="M37" s="3" t="s">
        <v>31</v>
      </c>
      <c r="N37" s="3">
        <v>1082536.31</v>
      </c>
      <c r="O37" s="3">
        <v>119256.6</v>
      </c>
      <c r="P37" s="3">
        <v>2.38</v>
      </c>
      <c r="Q37" s="3">
        <v>9</v>
      </c>
      <c r="R37" s="3" t="b">
        <f t="shared" si="9"/>
        <v>1</v>
      </c>
      <c r="S37" s="3">
        <v>0.36330000000000001</v>
      </c>
      <c r="T37" s="3">
        <v>0.16328000000000001</v>
      </c>
      <c r="U37" s="3">
        <f t="shared" si="10"/>
        <v>1.2509615735332189</v>
      </c>
      <c r="V37" s="3">
        <f t="shared" si="11"/>
        <v>3.1699250014423126</v>
      </c>
      <c r="W37">
        <v>7.6960000000000001E-2</v>
      </c>
      <c r="X37">
        <v>2.0240000000000001E-2</v>
      </c>
      <c r="Y37" t="s">
        <v>317</v>
      </c>
    </row>
    <row r="38" spans="1:25" x14ac:dyDescent="0.25">
      <c r="C38">
        <f t="shared" si="6"/>
        <v>0</v>
      </c>
      <c r="D38" s="3"/>
      <c r="E38" s="3">
        <v>132.02413999999999</v>
      </c>
      <c r="F38" s="3">
        <v>132.02452</v>
      </c>
      <c r="G38" s="5">
        <f t="shared" si="7"/>
        <v>2.878261505864991</v>
      </c>
      <c r="H38" s="8">
        <f t="shared" si="8"/>
        <v>1</v>
      </c>
      <c r="I38" s="3"/>
      <c r="J38" s="3"/>
      <c r="K38" s="3"/>
      <c r="L38" s="3" t="s">
        <v>146</v>
      </c>
      <c r="M38" s="3" t="s">
        <v>146</v>
      </c>
      <c r="N38" s="3">
        <v>4946007.7300000004</v>
      </c>
      <c r="O38" s="3">
        <v>456880.21</v>
      </c>
      <c r="P38" s="3">
        <v>3.5</v>
      </c>
      <c r="Q38" s="3">
        <v>4.37</v>
      </c>
      <c r="R38" s="3" t="b">
        <f t="shared" si="9"/>
        <v>1</v>
      </c>
      <c r="S38" s="3">
        <v>0.36330000000000001</v>
      </c>
      <c r="T38" s="3">
        <v>0.16469</v>
      </c>
      <c r="U38" s="3">
        <f t="shared" si="10"/>
        <v>1.8073549220576042</v>
      </c>
      <c r="V38" s="3">
        <f t="shared" si="11"/>
        <v>2.1276332797258739</v>
      </c>
      <c r="W38">
        <v>7.664E-2</v>
      </c>
      <c r="X38">
        <v>2.1530000000000001E-2</v>
      </c>
      <c r="Y38" t="s">
        <v>277</v>
      </c>
    </row>
    <row r="39" spans="1:25" ht="30" x14ac:dyDescent="0.25">
      <c r="C39">
        <f t="shared" si="6"/>
        <v>0</v>
      </c>
      <c r="D39" s="3"/>
      <c r="E39" s="3">
        <v>69.057730000000006</v>
      </c>
      <c r="F39" s="3">
        <v>69.057789999999997</v>
      </c>
      <c r="G39" s="5">
        <f t="shared" si="7"/>
        <v>0.86883828922009321</v>
      </c>
      <c r="H39" s="8">
        <f t="shared" si="8"/>
        <v>1</v>
      </c>
      <c r="I39" s="3"/>
      <c r="J39" s="3" t="s">
        <v>190</v>
      </c>
      <c r="K39" s="3"/>
      <c r="L39" s="3" t="s">
        <v>189</v>
      </c>
      <c r="M39" s="3" t="s">
        <v>189</v>
      </c>
      <c r="N39" s="3">
        <v>6412991.4000000004</v>
      </c>
      <c r="O39" s="3">
        <v>1585701.81</v>
      </c>
      <c r="P39" s="3">
        <v>1.22</v>
      </c>
      <c r="Q39" s="3">
        <v>2.5099999999999998</v>
      </c>
      <c r="R39" s="3" t="b">
        <f t="shared" si="9"/>
        <v>1</v>
      </c>
      <c r="S39" s="3">
        <v>0.65186999999999995</v>
      </c>
      <c r="T39" s="3">
        <v>0.1686</v>
      </c>
      <c r="U39" s="3">
        <f t="shared" si="10"/>
        <v>0.28688114778816154</v>
      </c>
      <c r="V39" s="3">
        <f t="shared" si="11"/>
        <v>1.3276873641760472</v>
      </c>
      <c r="W39">
        <v>0.29892999999999997</v>
      </c>
      <c r="X39">
        <v>2.274E-2</v>
      </c>
    </row>
    <row r="40" spans="1:25" x14ac:dyDescent="0.25">
      <c r="C40">
        <f t="shared" si="6"/>
        <v>0</v>
      </c>
      <c r="D40" s="3"/>
      <c r="E40" s="3">
        <v>118.02657000000001</v>
      </c>
      <c r="F40" s="3">
        <v>118.02667</v>
      </c>
      <c r="G40" s="5">
        <f t="shared" si="7"/>
        <v>0.84726684838090949</v>
      </c>
      <c r="H40" s="8">
        <f t="shared" si="8"/>
        <v>2</v>
      </c>
      <c r="I40" s="3"/>
      <c r="J40" s="3"/>
      <c r="K40" s="3"/>
      <c r="L40" s="3" t="s">
        <v>36</v>
      </c>
      <c r="M40" s="3" t="s">
        <v>36</v>
      </c>
      <c r="N40" s="3">
        <v>824200.72</v>
      </c>
      <c r="O40" s="3">
        <v>2218174.44</v>
      </c>
      <c r="P40" s="3">
        <v>2.04</v>
      </c>
      <c r="Q40" s="3">
        <v>0.47</v>
      </c>
      <c r="R40" s="3" t="b">
        <f t="shared" si="9"/>
        <v>0</v>
      </c>
      <c r="S40" s="3">
        <v>0.22842000000000001</v>
      </c>
      <c r="T40" s="3">
        <v>0.17204</v>
      </c>
      <c r="U40" s="3">
        <f t="shared" si="10"/>
        <v>1.028569152196771</v>
      </c>
      <c r="V40" s="3">
        <f t="shared" si="11"/>
        <v>-1.0892673380970874</v>
      </c>
      <c r="W40">
        <v>2.6800000000000001E-2</v>
      </c>
      <c r="X40">
        <v>2.3560000000000001E-2</v>
      </c>
      <c r="Y40" t="s">
        <v>267</v>
      </c>
    </row>
    <row r="41" spans="1:25" x14ac:dyDescent="0.25">
      <c r="C41">
        <f t="shared" si="6"/>
        <v>0</v>
      </c>
      <c r="D41" s="3"/>
      <c r="E41" s="3">
        <v>118.02657000000001</v>
      </c>
      <c r="F41" s="3">
        <v>118.02667</v>
      </c>
      <c r="G41" s="5">
        <f t="shared" si="7"/>
        <v>0.84726684838090949</v>
      </c>
      <c r="H41" s="8">
        <f t="shared" si="8"/>
        <v>2</v>
      </c>
      <c r="I41" s="3" t="s">
        <v>35</v>
      </c>
      <c r="J41" s="3"/>
      <c r="K41" s="3" t="s">
        <v>35</v>
      </c>
      <c r="L41" s="3" t="s">
        <v>36</v>
      </c>
      <c r="M41" s="3" t="s">
        <v>36</v>
      </c>
      <c r="N41" s="3">
        <v>1525486.81</v>
      </c>
      <c r="O41" s="3">
        <v>2218174.44</v>
      </c>
      <c r="P41" s="3">
        <v>2.34</v>
      </c>
      <c r="Q41" s="3">
        <v>0.47</v>
      </c>
      <c r="R41" s="3" t="b">
        <f t="shared" si="9"/>
        <v>0</v>
      </c>
      <c r="S41" s="3">
        <v>0.50941000000000003</v>
      </c>
      <c r="T41" s="3">
        <v>0.17204</v>
      </c>
      <c r="U41" s="3">
        <f t="shared" si="10"/>
        <v>1.2265085298086797</v>
      </c>
      <c r="V41" s="3">
        <f t="shared" si="11"/>
        <v>-1.0892673380970874</v>
      </c>
      <c r="W41">
        <v>0.17802000000000001</v>
      </c>
      <c r="X41">
        <v>2.3560000000000001E-2</v>
      </c>
      <c r="Y41" t="s">
        <v>268</v>
      </c>
    </row>
    <row r="42" spans="1:25" ht="30" x14ac:dyDescent="0.25">
      <c r="C42">
        <f t="shared" si="6"/>
        <v>0</v>
      </c>
      <c r="D42" s="3"/>
      <c r="E42" s="3">
        <v>268.08017999999998</v>
      </c>
      <c r="F42" s="3">
        <v>268.08053000000001</v>
      </c>
      <c r="G42" s="5">
        <f t="shared" si="7"/>
        <v>1.305579547230346</v>
      </c>
      <c r="H42" s="8">
        <f t="shared" si="8"/>
        <v>1</v>
      </c>
      <c r="I42" s="3" t="s">
        <v>64</v>
      </c>
      <c r="J42" s="3" t="s">
        <v>66</v>
      </c>
      <c r="K42" s="3" t="s">
        <v>64</v>
      </c>
      <c r="L42" s="3" t="s">
        <v>65</v>
      </c>
      <c r="M42" s="3" t="s">
        <v>65</v>
      </c>
      <c r="N42" s="3">
        <v>25174361.59</v>
      </c>
      <c r="O42" s="3">
        <v>54084329.049999997</v>
      </c>
      <c r="P42" s="3">
        <v>0.91</v>
      </c>
      <c r="Q42" s="3">
        <v>0.15</v>
      </c>
      <c r="R42" s="3" t="b">
        <f t="shared" si="9"/>
        <v>1</v>
      </c>
      <c r="S42" s="3">
        <v>1</v>
      </c>
      <c r="T42" s="3">
        <v>0.19228999999999999</v>
      </c>
      <c r="U42" s="3">
        <f t="shared" si="10"/>
        <v>-0.13606154957602837</v>
      </c>
      <c r="V42" s="3">
        <f t="shared" si="11"/>
        <v>-2.7369655941662061</v>
      </c>
      <c r="W42">
        <v>0.98334999999999995</v>
      </c>
      <c r="X42">
        <v>2.7130000000000001E-2</v>
      </c>
      <c r="Y42" t="s">
        <v>344</v>
      </c>
    </row>
    <row r="43" spans="1:25" x14ac:dyDescent="0.25">
      <c r="C43">
        <f t="shared" si="6"/>
        <v>0</v>
      </c>
      <c r="D43" s="3"/>
      <c r="E43" s="3">
        <v>125.05857</v>
      </c>
      <c r="F43" s="3">
        <v>125.05893</v>
      </c>
      <c r="G43" s="5">
        <f t="shared" si="7"/>
        <v>2.8786511792081266</v>
      </c>
      <c r="H43" s="8">
        <f t="shared" si="8"/>
        <v>1</v>
      </c>
      <c r="I43" s="3"/>
      <c r="J43" s="3" t="s">
        <v>131</v>
      </c>
      <c r="K43" s="3" t="s">
        <v>131</v>
      </c>
      <c r="L43" s="3" t="s">
        <v>130</v>
      </c>
      <c r="M43" s="3" t="s">
        <v>130</v>
      </c>
      <c r="N43" s="3">
        <v>524335.53</v>
      </c>
      <c r="O43" s="3">
        <v>1272187.81</v>
      </c>
      <c r="P43" s="3">
        <v>0.25</v>
      </c>
      <c r="Q43" s="3">
        <v>0.24</v>
      </c>
      <c r="R43" s="3" t="b">
        <f t="shared" si="9"/>
        <v>1</v>
      </c>
      <c r="S43" s="3">
        <v>0.25929999999999997</v>
      </c>
      <c r="T43" s="3">
        <v>0.19344</v>
      </c>
      <c r="U43" s="3">
        <f t="shared" si="10"/>
        <v>-2</v>
      </c>
      <c r="V43" s="3">
        <f t="shared" si="11"/>
        <v>-2.0588936890535687</v>
      </c>
      <c r="W43">
        <v>3.6589999999999998E-2</v>
      </c>
      <c r="X43">
        <v>2.7689999999999999E-2</v>
      </c>
      <c r="Y43" t="s">
        <v>273</v>
      </c>
    </row>
    <row r="44" spans="1:25" ht="60" x14ac:dyDescent="0.25">
      <c r="C44">
        <f t="shared" si="6"/>
        <v>0</v>
      </c>
      <c r="D44" s="3"/>
      <c r="E44" s="3">
        <v>429.14814999999999</v>
      </c>
      <c r="F44" s="3">
        <v>429.14974999999998</v>
      </c>
      <c r="G44" s="5">
        <f t="shared" si="7"/>
        <v>3.7283162003524217</v>
      </c>
      <c r="H44" s="8">
        <f t="shared" si="8"/>
        <v>1</v>
      </c>
      <c r="I44" s="3"/>
      <c r="J44" s="3" t="s">
        <v>192</v>
      </c>
      <c r="K44" s="3"/>
      <c r="L44" s="3" t="s">
        <v>191</v>
      </c>
      <c r="M44" s="3" t="s">
        <v>193</v>
      </c>
      <c r="N44" s="3">
        <v>780133.13</v>
      </c>
      <c r="O44" s="3">
        <v>6460647.29</v>
      </c>
      <c r="P44" s="3">
        <v>0.05</v>
      </c>
      <c r="Q44" s="3">
        <v>0.01</v>
      </c>
      <c r="R44" s="3" t="b">
        <f t="shared" si="9"/>
        <v>1</v>
      </c>
      <c r="S44" s="3">
        <v>0.24052999999999999</v>
      </c>
      <c r="T44" s="3">
        <v>0.19369</v>
      </c>
      <c r="U44" s="3">
        <f t="shared" si="10"/>
        <v>-4.3219280948873626</v>
      </c>
      <c r="V44" s="3">
        <f t="shared" si="11"/>
        <v>-6.6438561897747244</v>
      </c>
      <c r="W44">
        <v>3.1390000000000001E-2</v>
      </c>
      <c r="X44">
        <v>2.8129999999999999E-2</v>
      </c>
      <c r="Y44" t="s">
        <v>358</v>
      </c>
    </row>
    <row r="45" spans="1:25" x14ac:dyDescent="0.25">
      <c r="C45">
        <f t="shared" si="6"/>
        <v>0</v>
      </c>
      <c r="D45" s="3"/>
      <c r="E45" s="3">
        <v>228.14680000000001</v>
      </c>
      <c r="F45" s="3">
        <v>228.14742000000001</v>
      </c>
      <c r="G45" s="5">
        <f t="shared" si="7"/>
        <v>2.7175485257643079</v>
      </c>
      <c r="H45" s="8">
        <f t="shared" si="8"/>
        <v>1</v>
      </c>
      <c r="I45" s="3" t="s">
        <v>43</v>
      </c>
      <c r="J45" s="3"/>
      <c r="K45" s="3" t="s">
        <v>43</v>
      </c>
      <c r="L45" s="3" t="s">
        <v>44</v>
      </c>
      <c r="M45" s="3" t="s">
        <v>44</v>
      </c>
      <c r="N45" s="3">
        <v>893349.62</v>
      </c>
      <c r="O45" s="3">
        <v>1742775.34</v>
      </c>
      <c r="P45" s="3">
        <v>0.22</v>
      </c>
      <c r="Q45" s="3">
        <v>0.49</v>
      </c>
      <c r="R45" s="3" t="b">
        <f t="shared" si="9"/>
        <v>1</v>
      </c>
      <c r="S45" s="3">
        <v>0.63588999999999996</v>
      </c>
      <c r="T45" s="3">
        <v>0.23247999999999999</v>
      </c>
      <c r="U45" s="3">
        <f t="shared" si="10"/>
        <v>-2.1844245711374275</v>
      </c>
      <c r="V45" s="3">
        <f t="shared" si="11"/>
        <v>-1.0291463456595165</v>
      </c>
      <c r="W45">
        <v>0.27472000000000002</v>
      </c>
      <c r="X45">
        <v>3.5880000000000002E-2</v>
      </c>
      <c r="Y45" t="s">
        <v>333</v>
      </c>
    </row>
    <row r="46" spans="1:25" x14ac:dyDescent="0.25">
      <c r="C46">
        <f t="shared" si="6"/>
        <v>0</v>
      </c>
      <c r="D46" s="3"/>
      <c r="E46" s="3">
        <v>237.08547999999999</v>
      </c>
      <c r="F46" s="3">
        <v>237.08604</v>
      </c>
      <c r="G46" s="5">
        <f t="shared" si="7"/>
        <v>2.3620172775119816</v>
      </c>
      <c r="H46" s="8">
        <f t="shared" si="8"/>
        <v>1</v>
      </c>
      <c r="I46" s="3" t="s">
        <v>90</v>
      </c>
      <c r="J46" s="3"/>
      <c r="K46" s="3" t="s">
        <v>90</v>
      </c>
      <c r="L46" s="3" t="s">
        <v>91</v>
      </c>
      <c r="M46" s="3" t="s">
        <v>91</v>
      </c>
      <c r="N46" s="3">
        <v>1182361.43</v>
      </c>
      <c r="O46" s="3">
        <v>1180376.6000000001</v>
      </c>
      <c r="P46" s="3">
        <v>0.23</v>
      </c>
      <c r="Q46" s="3">
        <v>0.34</v>
      </c>
      <c r="R46" s="3" t="b">
        <f t="shared" si="9"/>
        <v>1</v>
      </c>
      <c r="S46" s="3">
        <v>0.44616</v>
      </c>
      <c r="T46" s="3">
        <v>0.24046999999999999</v>
      </c>
      <c r="U46" s="3">
        <f t="shared" si="10"/>
        <v>-2.1202942337177118</v>
      </c>
      <c r="V46" s="3">
        <f t="shared" si="11"/>
        <v>-1.556393348524385</v>
      </c>
      <c r="W46">
        <v>0.12992999999999999</v>
      </c>
      <c r="X46">
        <v>3.7920000000000002E-2</v>
      </c>
      <c r="Y46" t="s">
        <v>335</v>
      </c>
    </row>
    <row r="47" spans="1:25" ht="30" x14ac:dyDescent="0.25">
      <c r="B47">
        <v>1</v>
      </c>
      <c r="C47">
        <f t="shared" si="6"/>
        <v>0</v>
      </c>
      <c r="D47" s="3"/>
      <c r="E47" s="3">
        <v>117.11502</v>
      </c>
      <c r="F47" s="3">
        <v>117.11536</v>
      </c>
      <c r="G47" s="5">
        <f t="shared" si="7"/>
        <v>2.9031289069005308</v>
      </c>
      <c r="H47" s="8">
        <f t="shared" si="8"/>
        <v>1</v>
      </c>
      <c r="I47" s="3"/>
      <c r="J47" s="3" t="s">
        <v>160</v>
      </c>
      <c r="K47" s="3" t="s">
        <v>160</v>
      </c>
      <c r="L47" s="3" t="s">
        <v>159</v>
      </c>
      <c r="M47" s="3" t="s">
        <v>159</v>
      </c>
      <c r="N47" s="3">
        <v>5893820.54</v>
      </c>
      <c r="O47" s="3">
        <v>1743767.14</v>
      </c>
      <c r="P47" s="3">
        <v>0.09</v>
      </c>
      <c r="Q47" s="3">
        <v>0.39</v>
      </c>
      <c r="R47" s="3" t="b">
        <f t="shared" si="9"/>
        <v>1</v>
      </c>
      <c r="S47" s="3">
        <v>0.41404999999999997</v>
      </c>
      <c r="T47" s="3">
        <v>0.25374999999999998</v>
      </c>
      <c r="U47" s="3">
        <f t="shared" si="10"/>
        <v>-3.4739311883324127</v>
      </c>
      <c r="V47" s="3">
        <f t="shared" si="11"/>
        <v>-1.3584539709124763</v>
      </c>
      <c r="W47">
        <v>0.10582</v>
      </c>
      <c r="X47">
        <v>4.0980000000000003E-2</v>
      </c>
      <c r="Y47" t="s">
        <v>266</v>
      </c>
    </row>
    <row r="48" spans="1:25" x14ac:dyDescent="0.25">
      <c r="C48">
        <f t="shared" si="6"/>
        <v>0</v>
      </c>
      <c r="D48" s="3"/>
      <c r="E48" s="3">
        <v>475.26918999999998</v>
      </c>
      <c r="F48" s="3">
        <v>475.26994000000002</v>
      </c>
      <c r="G48" s="5">
        <f t="shared" si="7"/>
        <v>1.5780530609171368</v>
      </c>
      <c r="H48" s="8">
        <f t="shared" si="8"/>
        <v>1</v>
      </c>
      <c r="I48" s="3"/>
      <c r="J48" s="3"/>
      <c r="K48" s="3"/>
      <c r="L48" s="3" t="s">
        <v>149</v>
      </c>
      <c r="M48" s="3" t="s">
        <v>150</v>
      </c>
      <c r="N48" s="3">
        <v>1544814.28</v>
      </c>
      <c r="O48" s="3">
        <v>274777.37</v>
      </c>
      <c r="P48" s="3">
        <v>4.88</v>
      </c>
      <c r="Q48" s="3">
        <v>3.58</v>
      </c>
      <c r="R48" s="3" t="b">
        <f t="shared" si="9"/>
        <v>1</v>
      </c>
      <c r="S48" s="3">
        <v>0.38072</v>
      </c>
      <c r="T48" s="3">
        <v>0.25374999999999998</v>
      </c>
      <c r="U48" s="3">
        <f t="shared" si="10"/>
        <v>2.2868811477881614</v>
      </c>
      <c r="V48" s="3">
        <f t="shared" si="11"/>
        <v>1.8399595874895318</v>
      </c>
      <c r="W48">
        <v>8.7429999999999994E-2</v>
      </c>
      <c r="X48">
        <v>4.1059999999999999E-2</v>
      </c>
    </row>
    <row r="49" spans="1:25" x14ac:dyDescent="0.25">
      <c r="A49">
        <v>1</v>
      </c>
      <c r="B49">
        <v>1</v>
      </c>
      <c r="C49">
        <f t="shared" si="6"/>
        <v>1</v>
      </c>
      <c r="D49" s="3"/>
      <c r="E49" s="3">
        <v>94.052800000000005</v>
      </c>
      <c r="F49" s="3">
        <v>94.053089999999997</v>
      </c>
      <c r="G49" s="5">
        <f t="shared" si="7"/>
        <v>3.0833744449136438</v>
      </c>
      <c r="H49" s="8">
        <f t="shared" si="8"/>
        <v>1</v>
      </c>
      <c r="I49" s="3"/>
      <c r="J49" s="3"/>
      <c r="K49" s="3"/>
      <c r="L49" s="3" t="s">
        <v>49</v>
      </c>
      <c r="M49" s="3" t="s">
        <v>49</v>
      </c>
      <c r="N49" s="3">
        <v>419329.83</v>
      </c>
      <c r="O49" s="3">
        <v>572462.37</v>
      </c>
      <c r="P49" s="3">
        <v>0.27</v>
      </c>
      <c r="Q49" s="3">
        <v>0.35</v>
      </c>
      <c r="R49" s="3" t="b">
        <f t="shared" si="9"/>
        <v>1</v>
      </c>
      <c r="S49" s="3">
        <v>0.93879999999999997</v>
      </c>
      <c r="T49" s="3">
        <v>0.30790000000000001</v>
      </c>
      <c r="U49" s="3">
        <f t="shared" si="10"/>
        <v>-1.8889686876112561</v>
      </c>
      <c r="V49" s="3">
        <f t="shared" si="11"/>
        <v>-1.5145731728297585</v>
      </c>
      <c r="W49">
        <v>0.63073999999999997</v>
      </c>
      <c r="X49">
        <v>5.6550000000000003E-2</v>
      </c>
      <c r="Y49" t="s">
        <v>254</v>
      </c>
    </row>
    <row r="50" spans="1:25" x14ac:dyDescent="0.25">
      <c r="C50">
        <f t="shared" si="6"/>
        <v>0</v>
      </c>
      <c r="D50" s="3"/>
      <c r="E50" s="3">
        <v>186.09997999999999</v>
      </c>
      <c r="F50" s="3">
        <v>186.10043999999999</v>
      </c>
      <c r="G50" s="5">
        <f t="shared" si="7"/>
        <v>2.4717896262208181</v>
      </c>
      <c r="H50" s="8">
        <f t="shared" si="8"/>
        <v>1</v>
      </c>
      <c r="I50" s="3"/>
      <c r="J50" s="3"/>
      <c r="K50" s="3"/>
      <c r="L50" s="3" t="s">
        <v>177</v>
      </c>
      <c r="M50" s="3" t="s">
        <v>177</v>
      </c>
      <c r="N50" s="3">
        <v>555567.19999999995</v>
      </c>
      <c r="O50" s="3">
        <v>407130.79</v>
      </c>
      <c r="P50" s="3">
        <v>0.26</v>
      </c>
      <c r="Q50" s="3">
        <v>0.3</v>
      </c>
      <c r="R50" s="3" t="b">
        <f t="shared" si="9"/>
        <v>1</v>
      </c>
      <c r="S50" s="3">
        <v>0.51763000000000003</v>
      </c>
      <c r="T50" s="3">
        <v>0.34600999999999998</v>
      </c>
      <c r="U50" s="3">
        <f t="shared" si="10"/>
        <v>-1.9434164716336324</v>
      </c>
      <c r="V50" s="3">
        <f t="shared" si="11"/>
        <v>-1.7369655941662063</v>
      </c>
      <c r="W50">
        <v>0.18259</v>
      </c>
      <c r="X50">
        <v>6.9629999999999997E-2</v>
      </c>
    </row>
    <row r="51" spans="1:25" x14ac:dyDescent="0.25">
      <c r="C51">
        <f t="shared" si="6"/>
        <v>0</v>
      </c>
      <c r="D51" s="3"/>
      <c r="E51" s="3">
        <v>281.11149999999998</v>
      </c>
      <c r="F51" s="3">
        <v>281.11250000000001</v>
      </c>
      <c r="G51" s="5">
        <f t="shared" si="7"/>
        <v>3.5573073319063666</v>
      </c>
      <c r="H51" s="8">
        <f t="shared" si="8"/>
        <v>1</v>
      </c>
      <c r="I51" s="3"/>
      <c r="J51" s="3"/>
      <c r="K51" s="3"/>
      <c r="L51" s="3" t="s">
        <v>128</v>
      </c>
      <c r="M51" s="3" t="s">
        <v>129</v>
      </c>
      <c r="N51" s="3">
        <v>543016.68000000005</v>
      </c>
      <c r="O51" s="3">
        <v>404138.92</v>
      </c>
      <c r="P51" s="3">
        <v>0.34</v>
      </c>
      <c r="Q51" s="3">
        <v>0.06</v>
      </c>
      <c r="R51" s="3" t="b">
        <f t="shared" si="9"/>
        <v>1</v>
      </c>
      <c r="S51" s="3">
        <v>0.23935999999999999</v>
      </c>
      <c r="T51" s="3">
        <v>0.34700999999999999</v>
      </c>
      <c r="U51" s="3">
        <f t="shared" si="10"/>
        <v>-1.556393348524385</v>
      </c>
      <c r="V51" s="3">
        <f t="shared" si="11"/>
        <v>-4.0588936890535683</v>
      </c>
      <c r="W51">
        <v>2.9590000000000002E-2</v>
      </c>
      <c r="X51">
        <v>7.1480000000000002E-2</v>
      </c>
      <c r="Y51" t="s">
        <v>346</v>
      </c>
    </row>
    <row r="52" spans="1:25" x14ac:dyDescent="0.25">
      <c r="C52">
        <f t="shared" si="6"/>
        <v>0</v>
      </c>
      <c r="D52" s="3"/>
      <c r="E52" s="3">
        <v>219.11022</v>
      </c>
      <c r="F52" s="3">
        <v>219.11061000000001</v>
      </c>
      <c r="G52" s="5">
        <f t="shared" si="7"/>
        <v>1.7799261029910174</v>
      </c>
      <c r="H52" s="8">
        <f t="shared" si="8"/>
        <v>1</v>
      </c>
      <c r="I52" s="3"/>
      <c r="J52" s="3"/>
      <c r="K52" s="3"/>
      <c r="L52" s="3" t="s">
        <v>163</v>
      </c>
      <c r="M52" s="3" t="s">
        <v>163</v>
      </c>
      <c r="N52" s="3">
        <v>68497151.540000007</v>
      </c>
      <c r="O52" s="3">
        <v>2240029.79</v>
      </c>
      <c r="P52" s="3">
        <v>0.71</v>
      </c>
      <c r="Q52" s="3">
        <v>0.04</v>
      </c>
      <c r="R52" s="3" t="b">
        <f t="shared" si="9"/>
        <v>1</v>
      </c>
      <c r="S52" s="3">
        <v>0.42847000000000002</v>
      </c>
      <c r="T52" s="3">
        <v>0.35442000000000001</v>
      </c>
      <c r="U52" s="3">
        <f t="shared" si="10"/>
        <v>-0.49410907027004275</v>
      </c>
      <c r="V52" s="3">
        <f t="shared" si="11"/>
        <v>-4.6438561897747244</v>
      </c>
      <c r="W52">
        <v>0.11924</v>
      </c>
      <c r="X52">
        <v>7.5060000000000002E-2</v>
      </c>
      <c r="Y52" t="s">
        <v>329</v>
      </c>
    </row>
    <row r="53" spans="1:25" x14ac:dyDescent="0.25">
      <c r="C53">
        <f t="shared" si="6"/>
        <v>0</v>
      </c>
      <c r="D53" s="3"/>
      <c r="E53" s="3">
        <v>208.05811</v>
      </c>
      <c r="F53" s="3">
        <v>208.05824999999999</v>
      </c>
      <c r="G53" s="5">
        <f t="shared" si="7"/>
        <v>0.67288893467115751</v>
      </c>
      <c r="H53" s="8">
        <f t="shared" si="8"/>
        <v>1</v>
      </c>
      <c r="I53" s="3"/>
      <c r="J53" s="3"/>
      <c r="K53" s="3"/>
      <c r="L53" s="3" t="s">
        <v>161</v>
      </c>
      <c r="M53" s="3" t="s">
        <v>161</v>
      </c>
      <c r="N53" s="3">
        <v>242096.35</v>
      </c>
      <c r="O53" s="3">
        <v>1265998.8700000001</v>
      </c>
      <c r="P53" s="3">
        <v>0.4</v>
      </c>
      <c r="Q53" s="3">
        <v>0.06</v>
      </c>
      <c r="R53" s="3" t="b">
        <f t="shared" si="9"/>
        <v>1</v>
      </c>
      <c r="S53" s="3">
        <v>0.42072999999999999</v>
      </c>
      <c r="T53" s="3">
        <v>0.38569999999999999</v>
      </c>
      <c r="U53" s="3">
        <f t="shared" si="10"/>
        <v>-1.3219280948873622</v>
      </c>
      <c r="V53" s="3">
        <f t="shared" si="11"/>
        <v>-4.0588936890535683</v>
      </c>
      <c r="W53">
        <v>0.11321000000000001</v>
      </c>
      <c r="X53">
        <v>8.4019999999999997E-2</v>
      </c>
    </row>
    <row r="54" spans="1:25" x14ac:dyDescent="0.25">
      <c r="B54" s="3">
        <v>1</v>
      </c>
      <c r="C54">
        <f t="shared" si="6"/>
        <v>0</v>
      </c>
      <c r="D54" s="3"/>
      <c r="E54" s="3">
        <v>190.09486000000001</v>
      </c>
      <c r="F54" s="3">
        <v>190.09540999999999</v>
      </c>
      <c r="G54" s="5">
        <f t="shared" si="7"/>
        <v>2.89329232771273</v>
      </c>
      <c r="H54" s="8">
        <f t="shared" si="8"/>
        <v>1</v>
      </c>
      <c r="I54" s="3"/>
      <c r="J54" s="3"/>
      <c r="K54" s="3"/>
      <c r="L54" s="3" t="s">
        <v>134</v>
      </c>
      <c r="M54" s="3" t="s">
        <v>134</v>
      </c>
      <c r="N54" s="3">
        <v>6032261.75</v>
      </c>
      <c r="O54" s="3">
        <v>1833713.2</v>
      </c>
      <c r="P54" s="3">
        <v>0.22</v>
      </c>
      <c r="Q54" s="3">
        <v>0.31</v>
      </c>
      <c r="R54" s="3" t="b">
        <f t="shared" si="9"/>
        <v>1</v>
      </c>
      <c r="S54" s="3">
        <v>0.27953</v>
      </c>
      <c r="T54" s="3">
        <v>0.43023</v>
      </c>
      <c r="U54" s="3">
        <f t="shared" si="10"/>
        <v>-2.1844245711374275</v>
      </c>
      <c r="V54" s="3">
        <f t="shared" si="11"/>
        <v>-1.6896598793878495</v>
      </c>
      <c r="W54">
        <v>4.2500000000000003E-2</v>
      </c>
      <c r="X54">
        <v>9.819E-2</v>
      </c>
    </row>
    <row r="55" spans="1:25" x14ac:dyDescent="0.25">
      <c r="B55">
        <v>1</v>
      </c>
      <c r="C55">
        <f t="shared" si="6"/>
        <v>0</v>
      </c>
      <c r="D55" s="3"/>
      <c r="E55" s="3">
        <v>558.14219000000003</v>
      </c>
      <c r="F55" s="3">
        <v>558.14363000000003</v>
      </c>
      <c r="G55" s="5">
        <f t="shared" si="7"/>
        <v>2.5799877267875559</v>
      </c>
      <c r="H55" s="8">
        <f t="shared" si="8"/>
        <v>1</v>
      </c>
      <c r="I55" s="3"/>
      <c r="J55" s="3"/>
      <c r="K55" s="3"/>
      <c r="L55" s="3" t="s">
        <v>240</v>
      </c>
      <c r="M55" s="3" t="s">
        <v>240</v>
      </c>
      <c r="N55" s="3">
        <v>165025.06</v>
      </c>
      <c r="O55" s="3">
        <v>834074.63</v>
      </c>
      <c r="P55" s="3">
        <v>1.02</v>
      </c>
      <c r="Q55" s="3">
        <v>7.0000000000000007E-2</v>
      </c>
      <c r="R55" s="3" t="b">
        <f t="shared" si="9"/>
        <v>0</v>
      </c>
      <c r="S55" s="3">
        <v>1</v>
      </c>
      <c r="T55" s="3">
        <v>0.43905</v>
      </c>
      <c r="U55" s="3">
        <f t="shared" si="10"/>
        <v>2.8569152196770919E-2</v>
      </c>
      <c r="V55" s="3">
        <f t="shared" si="11"/>
        <v>-3.8365012677171206</v>
      </c>
      <c r="W55">
        <v>0.99790000000000001</v>
      </c>
      <c r="X55">
        <v>0.10202</v>
      </c>
    </row>
    <row r="56" spans="1:25" x14ac:dyDescent="0.25">
      <c r="C56">
        <f t="shared" si="6"/>
        <v>0</v>
      </c>
      <c r="D56" s="3"/>
      <c r="E56" s="3">
        <v>405.11090999999999</v>
      </c>
      <c r="F56" s="3">
        <v>405.11149</v>
      </c>
      <c r="G56" s="5">
        <f t="shared" si="7"/>
        <v>1.4317066899372561</v>
      </c>
      <c r="H56" s="8">
        <f t="shared" si="8"/>
        <v>1</v>
      </c>
      <c r="I56" s="3"/>
      <c r="J56" s="3"/>
      <c r="K56" s="3"/>
      <c r="L56" s="3" t="s">
        <v>207</v>
      </c>
      <c r="M56" s="3" t="s">
        <v>208</v>
      </c>
      <c r="N56" s="3">
        <v>159945.43</v>
      </c>
      <c r="O56" s="3">
        <v>2638940.1600000001</v>
      </c>
      <c r="P56" s="3">
        <v>0.28999999999999998</v>
      </c>
      <c r="Q56" s="3">
        <v>1.77</v>
      </c>
      <c r="R56" s="3" t="b">
        <f t="shared" si="9"/>
        <v>0</v>
      </c>
      <c r="S56" s="3">
        <v>0.83555000000000001</v>
      </c>
      <c r="T56" s="3">
        <v>0.46451999999999999</v>
      </c>
      <c r="U56" s="3">
        <f t="shared" si="10"/>
        <v>-1.7858751946471527</v>
      </c>
      <c r="V56" s="3">
        <f t="shared" si="11"/>
        <v>0.82374936030827284</v>
      </c>
      <c r="W56">
        <v>0.48609000000000002</v>
      </c>
      <c r="X56">
        <v>0.11276</v>
      </c>
    </row>
    <row r="57" spans="1:25" x14ac:dyDescent="0.25">
      <c r="C57">
        <f t="shared" si="6"/>
        <v>0</v>
      </c>
      <c r="D57" s="3"/>
      <c r="E57" s="3">
        <v>282.10602</v>
      </c>
      <c r="F57" s="3">
        <v>282.10599000000002</v>
      </c>
      <c r="G57" s="5">
        <f t="shared" si="7"/>
        <v>0.10634299821429086</v>
      </c>
      <c r="H57" s="8">
        <f t="shared" si="8"/>
        <v>1</v>
      </c>
      <c r="I57" s="3"/>
      <c r="J57" s="3"/>
      <c r="K57" s="3"/>
      <c r="L57" s="3" t="s">
        <v>203</v>
      </c>
      <c r="M57" s="3" t="s">
        <v>204</v>
      </c>
      <c r="N57" s="3">
        <v>342928.27</v>
      </c>
      <c r="O57" s="3">
        <v>4969735.25</v>
      </c>
      <c r="P57" s="3">
        <v>0.67</v>
      </c>
      <c r="Q57" s="3">
        <v>0.55000000000000004</v>
      </c>
      <c r="R57" s="3" t="b">
        <f t="shared" si="9"/>
        <v>1</v>
      </c>
      <c r="S57" s="3">
        <v>0.82176000000000005</v>
      </c>
      <c r="T57" s="3">
        <v>0.50956000000000001</v>
      </c>
      <c r="U57" s="3">
        <f t="shared" si="10"/>
        <v>-0.57776699931695219</v>
      </c>
      <c r="V57" s="3">
        <f t="shared" si="11"/>
        <v>-0.86249647625006509</v>
      </c>
      <c r="W57">
        <v>0.46306999999999998</v>
      </c>
      <c r="X57">
        <v>0.13005</v>
      </c>
    </row>
    <row r="58" spans="1:25" x14ac:dyDescent="0.25">
      <c r="C58">
        <f t="shared" si="6"/>
        <v>0</v>
      </c>
      <c r="D58" s="3"/>
      <c r="E58" s="3">
        <v>88.015990000000002</v>
      </c>
      <c r="F58" s="3">
        <v>88.016059999999996</v>
      </c>
      <c r="G58" s="5">
        <f t="shared" si="7"/>
        <v>0.79531003393584787</v>
      </c>
      <c r="H58" s="8">
        <f t="shared" si="8"/>
        <v>1</v>
      </c>
      <c r="I58" s="3" t="s">
        <v>39</v>
      </c>
      <c r="J58" s="3"/>
      <c r="K58" s="3" t="s">
        <v>39</v>
      </c>
      <c r="L58" s="3" t="s">
        <v>40</v>
      </c>
      <c r="M58" s="3" t="s">
        <v>40</v>
      </c>
      <c r="N58" s="3">
        <v>1844882.12</v>
      </c>
      <c r="O58" s="3">
        <v>99576.15</v>
      </c>
      <c r="P58" s="3">
        <v>142.86000000000001</v>
      </c>
      <c r="Q58" s="3">
        <v>11.13</v>
      </c>
      <c r="R58" s="3" t="b">
        <f t="shared" si="9"/>
        <v>1</v>
      </c>
      <c r="S58" s="3">
        <v>0.16445000000000001</v>
      </c>
      <c r="T58" s="3">
        <v>0.50956000000000001</v>
      </c>
      <c r="U58" s="3">
        <f t="shared" si="10"/>
        <v>7.1584582162167658</v>
      </c>
      <c r="V58" s="3">
        <f t="shared" si="11"/>
        <v>3.4763816875672351</v>
      </c>
      <c r="W58">
        <v>2.5899999999999999E-3</v>
      </c>
      <c r="X58">
        <v>0.13083</v>
      </c>
    </row>
    <row r="59" spans="1:25" x14ac:dyDescent="0.25">
      <c r="C59">
        <f t="shared" si="6"/>
        <v>0</v>
      </c>
      <c r="D59" s="3"/>
      <c r="E59" s="3">
        <v>455.39627999999999</v>
      </c>
      <c r="F59" s="3">
        <v>455.39771999999999</v>
      </c>
      <c r="G59" s="5">
        <f t="shared" si="7"/>
        <v>3.1620811658855192</v>
      </c>
      <c r="H59" s="8">
        <f t="shared" si="8"/>
        <v>1</v>
      </c>
      <c r="I59" s="3"/>
      <c r="J59" s="3"/>
      <c r="K59" s="3"/>
      <c r="L59" s="3" t="s">
        <v>212</v>
      </c>
      <c r="M59" s="3" t="s">
        <v>213</v>
      </c>
      <c r="N59" s="3">
        <v>167788.59</v>
      </c>
      <c r="O59" s="3">
        <v>1414833.89</v>
      </c>
      <c r="P59" s="3">
        <v>0.54</v>
      </c>
      <c r="Q59" s="3">
        <v>1.41</v>
      </c>
      <c r="R59" s="3" t="b">
        <f t="shared" si="9"/>
        <v>0</v>
      </c>
      <c r="S59" s="3">
        <v>0.90034000000000003</v>
      </c>
      <c r="T59" s="3">
        <v>0.50956000000000001</v>
      </c>
      <c r="U59" s="3">
        <f t="shared" si="10"/>
        <v>-0.88896868761125614</v>
      </c>
      <c r="V59" s="3">
        <f t="shared" si="11"/>
        <v>0.49569516262406882</v>
      </c>
      <c r="W59">
        <v>0.56059000000000003</v>
      </c>
      <c r="X59">
        <v>0.13127</v>
      </c>
    </row>
    <row r="60" spans="1:25" x14ac:dyDescent="0.25">
      <c r="C60">
        <f t="shared" si="6"/>
        <v>0</v>
      </c>
      <c r="D60" s="3"/>
      <c r="E60" s="3">
        <v>244.08747</v>
      </c>
      <c r="F60" s="3">
        <v>244.08817999999999</v>
      </c>
      <c r="G60" s="5">
        <f t="shared" si="7"/>
        <v>2.9087933108487301</v>
      </c>
      <c r="H60" s="8">
        <f t="shared" si="8"/>
        <v>1</v>
      </c>
      <c r="I60" s="3" t="s">
        <v>88</v>
      </c>
      <c r="J60" s="3"/>
      <c r="K60" s="3" t="s">
        <v>88</v>
      </c>
      <c r="L60" s="3" t="s">
        <v>89</v>
      </c>
      <c r="M60" s="3" t="s">
        <v>89</v>
      </c>
      <c r="N60" s="3">
        <v>142745.69</v>
      </c>
      <c r="O60" s="3">
        <v>159713.46</v>
      </c>
      <c r="P60" s="3">
        <v>0.85</v>
      </c>
      <c r="Q60" s="3">
        <v>0.61</v>
      </c>
      <c r="R60" s="3" t="b">
        <f t="shared" si="9"/>
        <v>1</v>
      </c>
      <c r="S60" s="3">
        <v>1</v>
      </c>
      <c r="T60" s="3">
        <v>0.56527000000000005</v>
      </c>
      <c r="U60" s="3">
        <f t="shared" si="10"/>
        <v>-0.23446525363702297</v>
      </c>
      <c r="V60" s="3">
        <f t="shared" si="11"/>
        <v>-0.71311885221183846</v>
      </c>
      <c r="W60">
        <v>0.78644000000000003</v>
      </c>
      <c r="X60">
        <v>0.16067000000000001</v>
      </c>
      <c r="Y60" t="s">
        <v>338</v>
      </c>
    </row>
    <row r="61" spans="1:25" x14ac:dyDescent="0.25">
      <c r="C61">
        <f t="shared" si="6"/>
        <v>0</v>
      </c>
      <c r="D61" s="3"/>
      <c r="E61" s="3">
        <v>326.15026</v>
      </c>
      <c r="F61" s="3">
        <v>326.15071</v>
      </c>
      <c r="G61" s="5">
        <f t="shared" si="7"/>
        <v>1.3797321516798042</v>
      </c>
      <c r="H61" s="8">
        <f t="shared" si="8"/>
        <v>2</v>
      </c>
      <c r="I61" s="3"/>
      <c r="J61" s="3"/>
      <c r="K61" s="3"/>
      <c r="L61" s="3" t="s">
        <v>164</v>
      </c>
      <c r="M61" s="3" t="s">
        <v>165</v>
      </c>
      <c r="N61" s="3">
        <v>1646557.78</v>
      </c>
      <c r="O61" s="3">
        <v>536451.99</v>
      </c>
      <c r="P61" s="3">
        <v>1.79</v>
      </c>
      <c r="Q61" s="3">
        <v>1.65</v>
      </c>
      <c r="R61" s="3" t="b">
        <f t="shared" si="9"/>
        <v>1</v>
      </c>
      <c r="S61" s="3">
        <v>0.68042999999999998</v>
      </c>
      <c r="T61" s="3">
        <v>0.61539999999999995</v>
      </c>
      <c r="U61" s="3">
        <f t="shared" si="10"/>
        <v>0.83995958748953181</v>
      </c>
      <c r="V61" s="3">
        <f t="shared" si="11"/>
        <v>0.72246602447109098</v>
      </c>
      <c r="W61">
        <v>0.32604</v>
      </c>
      <c r="X61">
        <v>0.19151000000000001</v>
      </c>
    </row>
    <row r="62" spans="1:25" x14ac:dyDescent="0.25">
      <c r="C62">
        <f t="shared" si="6"/>
        <v>0</v>
      </c>
      <c r="D62" s="3"/>
      <c r="E62" s="3">
        <v>326.15044</v>
      </c>
      <c r="F62" s="3">
        <v>326.15071</v>
      </c>
      <c r="G62" s="5">
        <f t="shared" si="7"/>
        <v>0.82783883412954018</v>
      </c>
      <c r="H62" s="8">
        <f t="shared" si="8"/>
        <v>2</v>
      </c>
      <c r="I62" s="3"/>
      <c r="J62" s="3"/>
      <c r="K62" s="3"/>
      <c r="L62" s="3" t="s">
        <v>164</v>
      </c>
      <c r="M62" s="3" t="s">
        <v>165</v>
      </c>
      <c r="N62" s="3">
        <v>606936.31999999995</v>
      </c>
      <c r="O62" s="3">
        <v>536451.99</v>
      </c>
      <c r="P62" s="3">
        <v>1.83</v>
      </c>
      <c r="Q62" s="3">
        <v>1.65</v>
      </c>
      <c r="R62" s="3" t="b">
        <f t="shared" si="9"/>
        <v>1</v>
      </c>
      <c r="S62" s="3">
        <v>0.44157999999999997</v>
      </c>
      <c r="T62" s="3">
        <v>0.61539999999999995</v>
      </c>
      <c r="U62" s="3">
        <f t="shared" si="10"/>
        <v>0.87184364850931773</v>
      </c>
      <c r="V62" s="3">
        <f t="shared" si="11"/>
        <v>0.72246602447109098</v>
      </c>
      <c r="W62">
        <v>0.12606000000000001</v>
      </c>
      <c r="X62">
        <v>0.19151000000000001</v>
      </c>
    </row>
    <row r="63" spans="1:25" x14ac:dyDescent="0.25">
      <c r="C63">
        <f t="shared" si="6"/>
        <v>0</v>
      </c>
      <c r="D63" s="3"/>
      <c r="E63" s="3">
        <v>186.02932999999999</v>
      </c>
      <c r="F63" s="3">
        <v>186.02952999999999</v>
      </c>
      <c r="G63" s="5">
        <f t="shared" si="7"/>
        <v>1.0750992867986964</v>
      </c>
      <c r="H63" s="8">
        <f t="shared" si="8"/>
        <v>1</v>
      </c>
      <c r="I63" s="3"/>
      <c r="J63" s="3"/>
      <c r="K63" s="3"/>
      <c r="L63" s="3" t="s">
        <v>230</v>
      </c>
      <c r="M63" s="3" t="s">
        <v>230</v>
      </c>
      <c r="N63" s="3">
        <v>534168.94999999995</v>
      </c>
      <c r="O63" s="3">
        <v>2029164.98</v>
      </c>
      <c r="P63" s="3">
        <v>0.22</v>
      </c>
      <c r="Q63" s="3">
        <v>0.64</v>
      </c>
      <c r="R63" s="3" t="b">
        <f t="shared" si="9"/>
        <v>1</v>
      </c>
      <c r="S63" s="3">
        <v>1</v>
      </c>
      <c r="T63" s="3">
        <v>0.64270000000000005</v>
      </c>
      <c r="U63" s="3">
        <f t="shared" si="10"/>
        <v>-2.1844245711374275</v>
      </c>
      <c r="V63" s="3">
        <f t="shared" si="11"/>
        <v>-0.6438561897747247</v>
      </c>
      <c r="W63">
        <v>0.84838999999999998</v>
      </c>
      <c r="X63">
        <v>0.20366000000000001</v>
      </c>
    </row>
    <row r="64" spans="1:25" x14ac:dyDescent="0.25">
      <c r="C64">
        <f t="shared" si="6"/>
        <v>0</v>
      </c>
      <c r="D64" s="3"/>
      <c r="E64" s="3">
        <v>174.11121</v>
      </c>
      <c r="F64" s="3">
        <v>174.11165</v>
      </c>
      <c r="G64" s="5">
        <f t="shared" si="7"/>
        <v>2.5271204536316385</v>
      </c>
      <c r="H64" s="8">
        <f t="shared" si="8"/>
        <v>1</v>
      </c>
      <c r="I64" s="3" t="s">
        <v>92</v>
      </c>
      <c r="J64" s="3"/>
      <c r="K64" s="3" t="s">
        <v>92</v>
      </c>
      <c r="L64" s="3" t="s">
        <v>93</v>
      </c>
      <c r="M64" s="3" t="s">
        <v>93</v>
      </c>
      <c r="N64" s="3">
        <v>812620.55</v>
      </c>
      <c r="O64" s="3">
        <v>217708.73</v>
      </c>
      <c r="P64" s="3">
        <v>6.02</v>
      </c>
      <c r="Q64" s="3">
        <v>2.06</v>
      </c>
      <c r="R64" s="3" t="b">
        <f t="shared" si="9"/>
        <v>1</v>
      </c>
      <c r="S64" s="3">
        <v>0.44251000000000001</v>
      </c>
      <c r="T64" s="3">
        <v>0.64270000000000005</v>
      </c>
      <c r="U64" s="3">
        <f t="shared" si="10"/>
        <v>2.5897634869849773</v>
      </c>
      <c r="V64" s="3">
        <f t="shared" si="11"/>
        <v>1.0426443374084939</v>
      </c>
      <c r="W64">
        <v>0.12709999999999999</v>
      </c>
      <c r="X64">
        <v>0.20401</v>
      </c>
      <c r="Y64" t="s">
        <v>311</v>
      </c>
    </row>
    <row r="65" spans="2:25" x14ac:dyDescent="0.25">
      <c r="C65">
        <f t="shared" si="6"/>
        <v>0</v>
      </c>
      <c r="D65" s="3"/>
      <c r="E65" s="3">
        <v>161.10472999999999</v>
      </c>
      <c r="F65" s="3">
        <v>161.10522</v>
      </c>
      <c r="G65" s="5">
        <f t="shared" si="7"/>
        <v>3.0414997747950925</v>
      </c>
      <c r="H65" s="8">
        <f t="shared" si="8"/>
        <v>1</v>
      </c>
      <c r="I65" s="3" t="s">
        <v>86</v>
      </c>
      <c r="J65" s="3" t="s">
        <v>86</v>
      </c>
      <c r="K65" s="3" t="s">
        <v>86</v>
      </c>
      <c r="L65" s="3" t="s">
        <v>87</v>
      </c>
      <c r="M65" s="3" t="s">
        <v>87</v>
      </c>
      <c r="N65" s="3">
        <v>247021114.63</v>
      </c>
      <c r="O65" s="3">
        <v>52152839.600000001</v>
      </c>
      <c r="P65" s="3">
        <v>1.25</v>
      </c>
      <c r="Q65" s="3">
        <v>1.29</v>
      </c>
      <c r="R65" s="3" t="b">
        <f t="shared" si="9"/>
        <v>1</v>
      </c>
      <c r="S65" s="3">
        <v>0.84621999999999997</v>
      </c>
      <c r="T65" s="3">
        <v>0.64314000000000004</v>
      </c>
      <c r="U65" s="3">
        <f t="shared" si="10"/>
        <v>0.32192809488736235</v>
      </c>
      <c r="V65" s="3">
        <f t="shared" si="11"/>
        <v>0.36737106564852945</v>
      </c>
      <c r="W65">
        <v>0.49773000000000001</v>
      </c>
      <c r="X65">
        <v>0.20824000000000001</v>
      </c>
      <c r="Y65" t="s">
        <v>300</v>
      </c>
    </row>
    <row r="66" spans="2:25" x14ac:dyDescent="0.25">
      <c r="C66">
        <f t="shared" ref="C66:C97" si="12">IF(AND(A66=1,B66=1),1,0)</f>
        <v>0</v>
      </c>
      <c r="D66" s="3"/>
      <c r="E66" s="3">
        <v>131.09432000000001</v>
      </c>
      <c r="F66" s="3">
        <v>131.09460999999999</v>
      </c>
      <c r="G66" s="5">
        <f t="shared" ref="G66:G97" si="13">10^6*ABS(E66-F66)/E66</f>
        <v>2.2121477114978214</v>
      </c>
      <c r="H66" s="8">
        <f t="shared" ref="H66:H97" si="14">COUNTIF(F:F,F66)</f>
        <v>2</v>
      </c>
      <c r="I66" s="3" t="s">
        <v>63</v>
      </c>
      <c r="J66" s="3"/>
      <c r="K66" s="3" t="s">
        <v>63</v>
      </c>
      <c r="L66" s="3" t="s">
        <v>60</v>
      </c>
      <c r="M66" s="3" t="s">
        <v>60</v>
      </c>
      <c r="N66" s="3">
        <v>19526956.489999998</v>
      </c>
      <c r="O66" s="3">
        <v>200188.59</v>
      </c>
      <c r="P66" s="3">
        <v>0.75</v>
      </c>
      <c r="Q66" s="3">
        <v>1.85</v>
      </c>
      <c r="R66" s="3" t="b">
        <f t="shared" ref="R66:R97" si="15">OR(AND(P66&gt;1,Q66&gt;1),AND(P66&lt;1,Q66&lt;1))</f>
        <v>0</v>
      </c>
      <c r="S66" s="3">
        <v>1</v>
      </c>
      <c r="T66" s="3">
        <v>0.64314000000000004</v>
      </c>
      <c r="U66" s="3">
        <f t="shared" ref="U66:U97" si="16">LOG(P66,2)</f>
        <v>-0.41503749927884381</v>
      </c>
      <c r="V66" s="3">
        <f t="shared" ref="V66:V97" si="17">LOG(Q66,2)</f>
        <v>0.88752527074158749</v>
      </c>
      <c r="W66">
        <v>0.95137000000000005</v>
      </c>
      <c r="X66">
        <v>0.20949000000000001</v>
      </c>
      <c r="Y66" t="s">
        <v>276</v>
      </c>
    </row>
    <row r="67" spans="2:25" x14ac:dyDescent="0.25">
      <c r="C67">
        <f t="shared" si="12"/>
        <v>0</v>
      </c>
      <c r="D67" s="3"/>
      <c r="E67" s="3">
        <v>131.09433999999999</v>
      </c>
      <c r="F67" s="3">
        <v>131.09460999999999</v>
      </c>
      <c r="G67" s="5">
        <f t="shared" si="13"/>
        <v>2.0595854863027387</v>
      </c>
      <c r="H67" s="8">
        <f t="shared" si="14"/>
        <v>2</v>
      </c>
      <c r="I67" s="3" t="s">
        <v>59</v>
      </c>
      <c r="J67" s="3"/>
      <c r="K67" s="3" t="s">
        <v>59</v>
      </c>
      <c r="L67" s="3" t="s">
        <v>60</v>
      </c>
      <c r="M67" s="3" t="s">
        <v>60</v>
      </c>
      <c r="N67" s="3">
        <v>32953625.039999999</v>
      </c>
      <c r="O67" s="3">
        <v>200188.59</v>
      </c>
      <c r="P67" s="3">
        <v>0.74</v>
      </c>
      <c r="Q67" s="3">
        <v>1.85</v>
      </c>
      <c r="R67" s="3" t="b">
        <f t="shared" si="15"/>
        <v>0</v>
      </c>
      <c r="S67" s="3">
        <v>1</v>
      </c>
      <c r="T67" s="3">
        <v>0.64314000000000004</v>
      </c>
      <c r="U67" s="3">
        <f t="shared" si="16"/>
        <v>-0.43440282414577491</v>
      </c>
      <c r="V67" s="3">
        <f t="shared" si="17"/>
        <v>0.88752527074158749</v>
      </c>
      <c r="W67">
        <v>0.76458000000000004</v>
      </c>
      <c r="X67">
        <v>0.20949000000000001</v>
      </c>
      <c r="Y67" t="s">
        <v>276</v>
      </c>
    </row>
    <row r="68" spans="2:25" x14ac:dyDescent="0.25">
      <c r="C68">
        <f t="shared" si="12"/>
        <v>0</v>
      </c>
      <c r="D68" s="3"/>
      <c r="E68" s="3">
        <v>202.13119</v>
      </c>
      <c r="F68" s="3">
        <v>202.13167999999999</v>
      </c>
      <c r="G68" s="5">
        <f t="shared" si="13"/>
        <v>2.4241681849545458</v>
      </c>
      <c r="H68" s="8">
        <f t="shared" si="14"/>
        <v>1</v>
      </c>
      <c r="I68" s="3"/>
      <c r="J68" s="3"/>
      <c r="K68" s="3"/>
      <c r="L68" s="3" t="s">
        <v>123</v>
      </c>
      <c r="M68" s="3" t="s">
        <v>123</v>
      </c>
      <c r="N68" s="3">
        <v>477651.5</v>
      </c>
      <c r="O68" s="3">
        <v>464316.17</v>
      </c>
      <c r="P68" s="3">
        <v>0.51</v>
      </c>
      <c r="Q68" s="3">
        <v>1.59</v>
      </c>
      <c r="R68" s="3" t="b">
        <f t="shared" si="15"/>
        <v>0</v>
      </c>
      <c r="S68" s="3">
        <v>0.21717</v>
      </c>
      <c r="T68" s="3">
        <v>0.6502</v>
      </c>
      <c r="U68" s="3">
        <f t="shared" si="16"/>
        <v>-0.97143084780322919</v>
      </c>
      <c r="V68" s="3">
        <f t="shared" si="17"/>
        <v>0.66902676550963081</v>
      </c>
      <c r="W68">
        <v>1.9060000000000001E-2</v>
      </c>
      <c r="X68">
        <v>0.21407999999999999</v>
      </c>
      <c r="Y68" t="s">
        <v>324</v>
      </c>
    </row>
    <row r="69" spans="2:25" s="10" customFormat="1" x14ac:dyDescent="0.25">
      <c r="B69" s="11"/>
      <c r="C69" s="10">
        <f t="shared" si="12"/>
        <v>0</v>
      </c>
      <c r="D69" s="11">
        <v>1</v>
      </c>
      <c r="E69" s="11">
        <v>156.05314999999999</v>
      </c>
      <c r="F69" s="11">
        <v>156.05350000000001</v>
      </c>
      <c r="G69" s="12">
        <f t="shared" si="13"/>
        <v>2.2428256015711936</v>
      </c>
      <c r="H69" s="13">
        <f t="shared" si="14"/>
        <v>1</v>
      </c>
      <c r="I69" s="11" t="s">
        <v>118</v>
      </c>
      <c r="J69" s="11"/>
      <c r="K69" s="11" t="s">
        <v>118</v>
      </c>
      <c r="L69" s="11" t="s">
        <v>119</v>
      </c>
      <c r="M69" s="11" t="s">
        <v>119</v>
      </c>
      <c r="N69" s="11">
        <v>415401.13</v>
      </c>
      <c r="O69" s="11">
        <v>561189</v>
      </c>
      <c r="P69" s="11">
        <v>0.13</v>
      </c>
      <c r="Q69" s="11">
        <v>0.04</v>
      </c>
      <c r="R69" s="11" t="b">
        <f t="shared" si="15"/>
        <v>1</v>
      </c>
      <c r="S69" s="11">
        <v>0.22842000000000001</v>
      </c>
      <c r="T69" s="11">
        <v>0.66671999999999998</v>
      </c>
      <c r="U69" s="11">
        <f t="shared" si="16"/>
        <v>-2.9434164716336326</v>
      </c>
      <c r="V69" s="11">
        <f t="shared" si="17"/>
        <v>-4.6438561897747244</v>
      </c>
      <c r="W69" s="10">
        <v>2.6370000000000001E-2</v>
      </c>
      <c r="X69" s="10">
        <v>0.22270000000000001</v>
      </c>
      <c r="Y69" s="10" t="s">
        <v>298</v>
      </c>
    </row>
    <row r="70" spans="2:25" x14ac:dyDescent="0.25">
      <c r="C70">
        <f t="shared" si="12"/>
        <v>0</v>
      </c>
      <c r="D70" s="3"/>
      <c r="E70" s="3">
        <v>234.08440999999999</v>
      </c>
      <c r="F70" s="3">
        <v>234.08496</v>
      </c>
      <c r="G70" s="5">
        <f t="shared" si="13"/>
        <v>2.3495797947588533</v>
      </c>
      <c r="H70" s="8">
        <f t="shared" si="14"/>
        <v>1</v>
      </c>
      <c r="I70" s="3"/>
      <c r="J70" s="3"/>
      <c r="K70" s="3"/>
      <c r="L70" s="3" t="s">
        <v>183</v>
      </c>
      <c r="M70" s="3" t="s">
        <v>183</v>
      </c>
      <c r="N70" s="3">
        <v>243718.22</v>
      </c>
      <c r="O70" s="3">
        <v>3400347.66</v>
      </c>
      <c r="P70" s="3">
        <v>1.35</v>
      </c>
      <c r="Q70" s="3">
        <v>1.08</v>
      </c>
      <c r="R70" s="3" t="b">
        <f t="shared" si="15"/>
        <v>1</v>
      </c>
      <c r="S70" s="3">
        <v>0.54218999999999995</v>
      </c>
      <c r="T70" s="3">
        <v>0.69338</v>
      </c>
      <c r="U70" s="3">
        <f t="shared" si="16"/>
        <v>0.43295940727610632</v>
      </c>
      <c r="V70" s="3">
        <f t="shared" si="17"/>
        <v>0.11103131238874395</v>
      </c>
      <c r="W70">
        <v>0.20505000000000001</v>
      </c>
      <c r="X70">
        <v>0.23960999999999999</v>
      </c>
    </row>
    <row r="71" spans="2:25" x14ac:dyDescent="0.25">
      <c r="C71">
        <f t="shared" si="12"/>
        <v>0</v>
      </c>
      <c r="D71" s="3"/>
      <c r="E71" s="3">
        <v>256.06639999999999</v>
      </c>
      <c r="F71" s="3">
        <v>256.06718000000001</v>
      </c>
      <c r="G71" s="5">
        <f t="shared" si="13"/>
        <v>3.0460849218023491</v>
      </c>
      <c r="H71" s="8">
        <f t="shared" si="14"/>
        <v>1</v>
      </c>
      <c r="I71" s="3"/>
      <c r="J71" s="3"/>
      <c r="K71" s="3"/>
      <c r="L71" s="3" t="s">
        <v>173</v>
      </c>
      <c r="M71" s="3" t="s">
        <v>174</v>
      </c>
      <c r="N71" s="3">
        <v>144854.13</v>
      </c>
      <c r="O71" s="3">
        <v>146542.34</v>
      </c>
      <c r="P71" s="3">
        <v>1.4</v>
      </c>
      <c r="Q71" s="3">
        <v>4.25</v>
      </c>
      <c r="R71" s="3" t="b">
        <f t="shared" si="15"/>
        <v>1</v>
      </c>
      <c r="S71" s="3">
        <v>0.47560999999999998</v>
      </c>
      <c r="T71" s="3">
        <v>0.71262000000000003</v>
      </c>
      <c r="U71" s="3">
        <f t="shared" si="16"/>
        <v>0.48542682717024171</v>
      </c>
      <c r="V71" s="3">
        <f t="shared" si="17"/>
        <v>2.0874628412503395</v>
      </c>
      <c r="W71">
        <v>0.15568000000000001</v>
      </c>
      <c r="X71">
        <v>0.25724999999999998</v>
      </c>
    </row>
    <row r="72" spans="2:25" x14ac:dyDescent="0.25">
      <c r="C72">
        <f t="shared" si="12"/>
        <v>0</v>
      </c>
      <c r="D72" s="3"/>
      <c r="E72" s="3">
        <v>113.99279</v>
      </c>
      <c r="F72" s="3">
        <v>113.99294999999999</v>
      </c>
      <c r="G72" s="5">
        <f t="shared" si="13"/>
        <v>1.4035975432651728</v>
      </c>
      <c r="H72" s="8">
        <f t="shared" si="14"/>
        <v>1</v>
      </c>
      <c r="I72" s="3"/>
      <c r="J72" s="3"/>
      <c r="K72" s="3"/>
      <c r="L72" s="3"/>
      <c r="M72" s="3"/>
      <c r="N72" s="3">
        <v>329125.34000000003</v>
      </c>
      <c r="O72" s="3">
        <v>2478182.85</v>
      </c>
      <c r="P72" s="3">
        <v>0.85</v>
      </c>
      <c r="Q72" s="3">
        <v>0.06</v>
      </c>
      <c r="R72" s="3" t="b">
        <f t="shared" si="15"/>
        <v>1</v>
      </c>
      <c r="S72" s="3">
        <v>1</v>
      </c>
      <c r="T72" s="3">
        <v>0.73077000000000003</v>
      </c>
      <c r="U72" s="3">
        <f t="shared" si="16"/>
        <v>-0.23446525363702297</v>
      </c>
      <c r="V72" s="3">
        <f t="shared" si="17"/>
        <v>-4.0588936890535683</v>
      </c>
      <c r="W72">
        <v>0.81118999999999997</v>
      </c>
      <c r="X72">
        <v>0.26834999999999998</v>
      </c>
      <c r="Y72" t="s">
        <v>258</v>
      </c>
    </row>
    <row r="73" spans="2:25" x14ac:dyDescent="0.25">
      <c r="B73" s="3"/>
      <c r="C73">
        <f t="shared" si="12"/>
        <v>0</v>
      </c>
      <c r="D73" s="3"/>
      <c r="E73" s="3">
        <v>196.05784</v>
      </c>
      <c r="F73" s="3">
        <v>196.0583</v>
      </c>
      <c r="G73" s="5">
        <f t="shared" si="13"/>
        <v>2.3462463934311515</v>
      </c>
      <c r="H73" s="8">
        <f t="shared" si="14"/>
        <v>1</v>
      </c>
      <c r="I73" s="3" t="s">
        <v>78</v>
      </c>
      <c r="J73" s="3" t="s">
        <v>78</v>
      </c>
      <c r="K73" s="3" t="s">
        <v>78</v>
      </c>
      <c r="L73" s="3" t="s">
        <v>79</v>
      </c>
      <c r="M73" s="3" t="s">
        <v>79</v>
      </c>
      <c r="N73" s="3">
        <v>159456.91</v>
      </c>
      <c r="O73" s="3">
        <v>769830.72</v>
      </c>
      <c r="P73" s="3">
        <v>1.29</v>
      </c>
      <c r="Q73" s="3">
        <v>4.83</v>
      </c>
      <c r="R73" s="3" t="b">
        <f t="shared" si="15"/>
        <v>1</v>
      </c>
      <c r="S73" s="3">
        <v>1</v>
      </c>
      <c r="T73" s="3">
        <v>0.74375999999999998</v>
      </c>
      <c r="U73" s="3">
        <f t="shared" si="16"/>
        <v>0.36737106564852945</v>
      </c>
      <c r="V73" s="3">
        <f t="shared" si="17"/>
        <v>2.2720231890610485</v>
      </c>
      <c r="W73">
        <v>0.75112999999999996</v>
      </c>
      <c r="X73">
        <v>0.28037000000000001</v>
      </c>
      <c r="Y73" t="s">
        <v>321</v>
      </c>
    </row>
    <row r="74" spans="2:25" x14ac:dyDescent="0.25">
      <c r="C74">
        <f t="shared" si="12"/>
        <v>0</v>
      </c>
      <c r="D74" s="3"/>
      <c r="E74" s="3">
        <v>182.07862</v>
      </c>
      <c r="F74" s="3">
        <v>182.07909000000001</v>
      </c>
      <c r="G74" s="5">
        <f t="shared" si="13"/>
        <v>2.5813025165012555</v>
      </c>
      <c r="H74" s="8">
        <f t="shared" si="14"/>
        <v>1</v>
      </c>
      <c r="I74" s="3" t="s">
        <v>37</v>
      </c>
      <c r="J74" s="3"/>
      <c r="K74" s="3" t="s">
        <v>37</v>
      </c>
      <c r="L74" s="3" t="s">
        <v>38</v>
      </c>
      <c r="M74" s="3" t="s">
        <v>38</v>
      </c>
      <c r="N74" s="3">
        <v>2730823.48</v>
      </c>
      <c r="O74" s="3">
        <v>991709.23</v>
      </c>
      <c r="P74" s="3">
        <v>0.53</v>
      </c>
      <c r="Q74" s="3">
        <v>1.28</v>
      </c>
      <c r="R74" s="3" t="b">
        <f t="shared" si="15"/>
        <v>0</v>
      </c>
      <c r="S74" s="3">
        <v>0.57787999999999995</v>
      </c>
      <c r="T74" s="3">
        <v>0.74375999999999998</v>
      </c>
      <c r="U74" s="3">
        <f t="shared" si="16"/>
        <v>-0.91593573521152549</v>
      </c>
      <c r="V74" s="3">
        <f t="shared" si="17"/>
        <v>0.35614381022527536</v>
      </c>
      <c r="W74">
        <v>0.22328000000000001</v>
      </c>
      <c r="X74">
        <v>0.28133000000000002</v>
      </c>
      <c r="Y74" t="s">
        <v>314</v>
      </c>
    </row>
    <row r="75" spans="2:25" x14ac:dyDescent="0.25">
      <c r="C75">
        <f t="shared" si="12"/>
        <v>0</v>
      </c>
      <c r="D75" s="3"/>
      <c r="E75" s="3">
        <v>145.10995</v>
      </c>
      <c r="F75" s="3">
        <v>145.11027999999999</v>
      </c>
      <c r="G75" s="5">
        <f t="shared" si="13"/>
        <v>2.2741376452204669</v>
      </c>
      <c r="H75" s="8">
        <f t="shared" si="14"/>
        <v>1</v>
      </c>
      <c r="I75" s="3" t="s">
        <v>100</v>
      </c>
      <c r="J75" s="3" t="s">
        <v>100</v>
      </c>
      <c r="K75" s="3" t="s">
        <v>100</v>
      </c>
      <c r="L75" s="3" t="s">
        <v>101</v>
      </c>
      <c r="M75" s="3" t="s">
        <v>101</v>
      </c>
      <c r="N75" s="3">
        <v>1690268.48</v>
      </c>
      <c r="O75" s="3">
        <v>722344.17</v>
      </c>
      <c r="P75" s="3">
        <v>0.61</v>
      </c>
      <c r="Q75" s="3">
        <v>1.42</v>
      </c>
      <c r="R75" s="3" t="b">
        <f t="shared" si="15"/>
        <v>0</v>
      </c>
      <c r="S75" s="3">
        <v>0.65536000000000005</v>
      </c>
      <c r="T75" s="3">
        <v>0.74375999999999998</v>
      </c>
      <c r="U75" s="3">
        <f t="shared" si="16"/>
        <v>-0.71311885221183846</v>
      </c>
      <c r="V75" s="3">
        <f t="shared" si="17"/>
        <v>0.50589092972995731</v>
      </c>
      <c r="W75">
        <v>0.30375000000000002</v>
      </c>
      <c r="X75">
        <v>0.28222999999999998</v>
      </c>
      <c r="Y75" t="s">
        <v>290</v>
      </c>
    </row>
    <row r="76" spans="2:25" x14ac:dyDescent="0.25">
      <c r="C76">
        <f t="shared" si="12"/>
        <v>0</v>
      </c>
      <c r="D76" s="3"/>
      <c r="E76" s="3">
        <v>119.07316</v>
      </c>
      <c r="F76" s="3">
        <v>119.07351</v>
      </c>
      <c r="G76" s="5">
        <f t="shared" si="13"/>
        <v>2.9393693759148403</v>
      </c>
      <c r="H76" s="8">
        <f t="shared" si="14"/>
        <v>1</v>
      </c>
      <c r="I76" s="3"/>
      <c r="J76" s="3"/>
      <c r="K76" s="3"/>
      <c r="L76" s="3" t="s">
        <v>224</v>
      </c>
      <c r="M76" s="3" t="s">
        <v>224</v>
      </c>
      <c r="N76" s="3">
        <v>1012069.18</v>
      </c>
      <c r="O76" s="3">
        <v>2453220.91</v>
      </c>
      <c r="P76" s="3">
        <v>1.06</v>
      </c>
      <c r="Q76" s="3">
        <v>1.43</v>
      </c>
      <c r="R76" s="3" t="b">
        <f t="shared" si="15"/>
        <v>1</v>
      </c>
      <c r="S76" s="3">
        <v>1</v>
      </c>
      <c r="T76" s="3">
        <v>0.74375999999999998</v>
      </c>
      <c r="U76" s="3">
        <f t="shared" si="16"/>
        <v>8.4064264788474549E-2</v>
      </c>
      <c r="V76" s="3">
        <f t="shared" si="17"/>
        <v>0.51601514700366469</v>
      </c>
      <c r="W76">
        <v>0.91732999999999998</v>
      </c>
      <c r="X76">
        <v>0.28238000000000002</v>
      </c>
      <c r="Y76" t="s">
        <v>269</v>
      </c>
    </row>
    <row r="77" spans="2:25" x14ac:dyDescent="0.25">
      <c r="C77">
        <f t="shared" si="12"/>
        <v>0</v>
      </c>
      <c r="D77" s="3"/>
      <c r="E77" s="3">
        <v>305.07745999999997</v>
      </c>
      <c r="F77" s="3">
        <v>305.07767999999999</v>
      </c>
      <c r="G77" s="5">
        <f t="shared" si="13"/>
        <v>0.72112833249951536</v>
      </c>
      <c r="H77" s="8">
        <f t="shared" si="14"/>
        <v>1</v>
      </c>
      <c r="I77" s="3"/>
      <c r="J77" s="3"/>
      <c r="K77" s="3"/>
      <c r="L77" s="3" t="s">
        <v>235</v>
      </c>
      <c r="M77" s="3" t="s">
        <v>235</v>
      </c>
      <c r="N77" s="3">
        <v>2727821.06</v>
      </c>
      <c r="O77" s="3">
        <v>1061276.28</v>
      </c>
      <c r="P77" s="3">
        <v>0.91</v>
      </c>
      <c r="Q77" s="3">
        <v>1.77</v>
      </c>
      <c r="R77" s="3" t="b">
        <f t="shared" si="15"/>
        <v>0</v>
      </c>
      <c r="S77" s="3">
        <v>1</v>
      </c>
      <c r="T77" s="3">
        <v>0.74546000000000001</v>
      </c>
      <c r="U77" s="3">
        <f t="shared" si="16"/>
        <v>-0.13606154957602837</v>
      </c>
      <c r="V77" s="3">
        <f t="shared" si="17"/>
        <v>0.82374936030827284</v>
      </c>
      <c r="W77">
        <v>0.81135999999999997</v>
      </c>
      <c r="X77">
        <v>0.28458</v>
      </c>
      <c r="Y77" t="s">
        <v>272</v>
      </c>
    </row>
    <row r="78" spans="2:25" x14ac:dyDescent="0.25">
      <c r="C78">
        <f t="shared" si="12"/>
        <v>0</v>
      </c>
      <c r="D78" s="3"/>
      <c r="E78" s="3">
        <v>167.02503999999999</v>
      </c>
      <c r="F78" s="3">
        <v>167.02530999999999</v>
      </c>
      <c r="G78" s="5">
        <f t="shared" si="13"/>
        <v>1.6165240852535439</v>
      </c>
      <c r="H78" s="8">
        <f t="shared" si="14"/>
        <v>1</v>
      </c>
      <c r="I78" s="3"/>
      <c r="J78" s="3" t="s">
        <v>157</v>
      </c>
      <c r="K78" s="3"/>
      <c r="L78" s="3" t="s">
        <v>156</v>
      </c>
      <c r="M78" s="3" t="s">
        <v>158</v>
      </c>
      <c r="N78" s="3">
        <v>472695.86</v>
      </c>
      <c r="O78" s="3">
        <v>62649.94</v>
      </c>
      <c r="P78" s="3">
        <v>0.56999999999999995</v>
      </c>
      <c r="Q78" s="3">
        <v>21.34</v>
      </c>
      <c r="R78" s="3" t="b">
        <f t="shared" si="15"/>
        <v>0</v>
      </c>
      <c r="S78" s="3">
        <v>0.4032</v>
      </c>
      <c r="T78" s="3">
        <v>0.75387999999999999</v>
      </c>
      <c r="U78" s="3">
        <f t="shared" si="16"/>
        <v>-0.81096617560998319</v>
      </c>
      <c r="V78" s="3">
        <f t="shared" si="17"/>
        <v>4.4154882710496999</v>
      </c>
      <c r="W78">
        <v>0.10168000000000001</v>
      </c>
      <c r="X78">
        <v>0.29092000000000001</v>
      </c>
      <c r="Y78" t="s">
        <v>307</v>
      </c>
    </row>
    <row r="79" spans="2:25" x14ac:dyDescent="0.25">
      <c r="C79">
        <f t="shared" si="12"/>
        <v>0</v>
      </c>
      <c r="D79" s="3"/>
      <c r="E79" s="3">
        <v>203.11528000000001</v>
      </c>
      <c r="F79" s="3">
        <v>203.11568</v>
      </c>
      <c r="G79" s="5">
        <f t="shared" si="13"/>
        <v>1.969325005902347</v>
      </c>
      <c r="H79" s="8">
        <f t="shared" si="14"/>
        <v>2</v>
      </c>
      <c r="I79" s="3" t="s">
        <v>98</v>
      </c>
      <c r="J79" s="3" t="s">
        <v>98</v>
      </c>
      <c r="K79" s="3" t="s">
        <v>98</v>
      </c>
      <c r="L79" s="3" t="s">
        <v>99</v>
      </c>
      <c r="M79" s="3" t="s">
        <v>99</v>
      </c>
      <c r="N79" s="3">
        <v>1940366.97</v>
      </c>
      <c r="O79" s="3">
        <v>1517134.46</v>
      </c>
      <c r="P79" s="3">
        <v>0.24</v>
      </c>
      <c r="Q79" s="3">
        <v>23.81</v>
      </c>
      <c r="R79" s="3" t="b">
        <f t="shared" si="15"/>
        <v>0</v>
      </c>
      <c r="S79" s="3">
        <v>0.83555000000000001</v>
      </c>
      <c r="T79" s="3">
        <v>0.75980999999999999</v>
      </c>
      <c r="U79" s="3">
        <f t="shared" si="16"/>
        <v>-2.0588936890535687</v>
      </c>
      <c r="V79" s="3">
        <f t="shared" si="17"/>
        <v>4.5734957154956088</v>
      </c>
      <c r="W79">
        <v>0.48665999999999998</v>
      </c>
      <c r="X79">
        <v>0.29792999999999997</v>
      </c>
      <c r="Y79" t="s">
        <v>325</v>
      </c>
    </row>
    <row r="80" spans="2:25" x14ac:dyDescent="0.25">
      <c r="C80">
        <f t="shared" si="12"/>
        <v>0</v>
      </c>
      <c r="D80" s="3"/>
      <c r="E80" s="3">
        <v>203.11564000000001</v>
      </c>
      <c r="F80" s="3">
        <v>203.11568</v>
      </c>
      <c r="G80" s="5">
        <f t="shared" si="13"/>
        <v>0.19693215147920087</v>
      </c>
      <c r="H80" s="8">
        <f t="shared" si="14"/>
        <v>2</v>
      </c>
      <c r="I80" s="3"/>
      <c r="J80" s="3" t="s">
        <v>98</v>
      </c>
      <c r="K80" s="3" t="s">
        <v>98</v>
      </c>
      <c r="L80" s="3" t="s">
        <v>99</v>
      </c>
      <c r="M80" s="3" t="s">
        <v>99</v>
      </c>
      <c r="N80" s="3">
        <v>961916.91</v>
      </c>
      <c r="O80" s="3">
        <v>1517134.46</v>
      </c>
      <c r="P80" s="3">
        <v>0.26</v>
      </c>
      <c r="Q80" s="3">
        <v>23.81</v>
      </c>
      <c r="R80" s="3" t="b">
        <f t="shared" si="15"/>
        <v>0</v>
      </c>
      <c r="S80" s="3">
        <v>0.19675000000000001</v>
      </c>
      <c r="T80" s="3">
        <v>0.75980999999999999</v>
      </c>
      <c r="U80" s="3">
        <f t="shared" si="16"/>
        <v>-1.9434164716336324</v>
      </c>
      <c r="V80" s="3">
        <f t="shared" si="17"/>
        <v>4.5734957154956088</v>
      </c>
      <c r="W80">
        <v>1.065E-2</v>
      </c>
      <c r="X80">
        <v>0.29792999999999997</v>
      </c>
    </row>
    <row r="81" spans="1:25" x14ac:dyDescent="0.25">
      <c r="C81">
        <f t="shared" si="12"/>
        <v>0</v>
      </c>
      <c r="D81" s="3"/>
      <c r="E81" s="3">
        <v>163.06625</v>
      </c>
      <c r="F81" s="3">
        <v>163.06671</v>
      </c>
      <c r="G81" s="5">
        <f t="shared" si="13"/>
        <v>2.8209393421624753</v>
      </c>
      <c r="H81" s="8">
        <f t="shared" si="14"/>
        <v>1</v>
      </c>
      <c r="I81" s="3"/>
      <c r="J81" s="3"/>
      <c r="K81" s="3"/>
      <c r="L81" s="3" t="s">
        <v>206</v>
      </c>
      <c r="M81" s="3" t="s">
        <v>206</v>
      </c>
      <c r="N81" s="3">
        <v>351783.96</v>
      </c>
      <c r="O81" s="3">
        <v>160906.13</v>
      </c>
      <c r="P81" s="3">
        <v>0.52</v>
      </c>
      <c r="Q81" s="3">
        <v>1.34</v>
      </c>
      <c r="R81" s="3" t="b">
        <f t="shared" si="15"/>
        <v>0</v>
      </c>
      <c r="S81" s="3">
        <v>0.83384999999999998</v>
      </c>
      <c r="T81" s="3">
        <v>0.77814000000000005</v>
      </c>
      <c r="U81" s="3">
        <f t="shared" si="16"/>
        <v>-0.9434164716336324</v>
      </c>
      <c r="V81" s="3">
        <f t="shared" si="17"/>
        <v>0.42223300068304781</v>
      </c>
      <c r="W81">
        <v>0.48225000000000001</v>
      </c>
      <c r="X81">
        <v>0.30835000000000001</v>
      </c>
    </row>
    <row r="82" spans="1:25" x14ac:dyDescent="0.25">
      <c r="C82">
        <f t="shared" si="12"/>
        <v>0</v>
      </c>
      <c r="D82" s="3"/>
      <c r="E82" s="3">
        <v>83.036910000000006</v>
      </c>
      <c r="F82" s="3">
        <v>83.03707</v>
      </c>
      <c r="G82" s="5">
        <f t="shared" si="13"/>
        <v>1.9268539736599393</v>
      </c>
      <c r="H82" s="8">
        <f t="shared" si="14"/>
        <v>1</v>
      </c>
      <c r="I82" s="3"/>
      <c r="J82" s="3"/>
      <c r="K82" s="3"/>
      <c r="L82" s="3" t="s">
        <v>182</v>
      </c>
      <c r="M82" s="3" t="s">
        <v>182</v>
      </c>
      <c r="N82" s="3">
        <v>802470.92</v>
      </c>
      <c r="O82" s="3">
        <v>822894.81</v>
      </c>
      <c r="P82" s="3">
        <v>2.16</v>
      </c>
      <c r="Q82" s="3">
        <v>1.59</v>
      </c>
      <c r="R82" s="3" t="b">
        <f t="shared" si="15"/>
        <v>1</v>
      </c>
      <c r="S82" s="3">
        <v>0.54005999999999998</v>
      </c>
      <c r="T82" s="3">
        <v>0.81296000000000002</v>
      </c>
      <c r="U82" s="3">
        <f t="shared" si="16"/>
        <v>1.1110313123887441</v>
      </c>
      <c r="V82" s="3">
        <f t="shared" si="17"/>
        <v>0.66902676550963081</v>
      </c>
      <c r="W82">
        <v>0.20291000000000001</v>
      </c>
      <c r="X82">
        <v>0.32707999999999998</v>
      </c>
    </row>
    <row r="83" spans="1:25" x14ac:dyDescent="0.25">
      <c r="C83">
        <f t="shared" si="12"/>
        <v>0</v>
      </c>
      <c r="D83" s="3"/>
      <c r="E83" s="3">
        <v>205.03702999999999</v>
      </c>
      <c r="F83" s="3">
        <v>205.03744</v>
      </c>
      <c r="G83" s="5">
        <f t="shared" si="13"/>
        <v>1.9996387970331642</v>
      </c>
      <c r="H83" s="8">
        <f t="shared" si="14"/>
        <v>1</v>
      </c>
      <c r="I83" s="3" t="s">
        <v>17</v>
      </c>
      <c r="J83" s="3"/>
      <c r="K83" s="3" t="s">
        <v>17</v>
      </c>
      <c r="L83" s="3" t="s">
        <v>18</v>
      </c>
      <c r="M83" s="3" t="s">
        <v>18</v>
      </c>
      <c r="N83" s="3">
        <v>1341066.52</v>
      </c>
      <c r="O83" s="3">
        <v>102187.09</v>
      </c>
      <c r="P83" s="3">
        <v>0.12</v>
      </c>
      <c r="Q83" s="3">
        <v>2.98</v>
      </c>
      <c r="R83" s="3" t="b">
        <f t="shared" si="15"/>
        <v>0</v>
      </c>
      <c r="S83" s="3">
        <v>0.36315999999999998</v>
      </c>
      <c r="T83" s="3">
        <v>0.81296000000000002</v>
      </c>
      <c r="U83" s="3">
        <f t="shared" si="16"/>
        <v>-3.0588936890535687</v>
      </c>
      <c r="V83" s="3">
        <f t="shared" si="17"/>
        <v>1.5753123306874368</v>
      </c>
      <c r="W83">
        <v>7.5289999999999996E-2</v>
      </c>
      <c r="X83">
        <v>0.33149000000000001</v>
      </c>
      <c r="Y83" t="s">
        <v>326</v>
      </c>
    </row>
    <row r="84" spans="1:25" ht="120" x14ac:dyDescent="0.25">
      <c r="A84">
        <v>1</v>
      </c>
      <c r="B84" s="3">
        <v>1</v>
      </c>
      <c r="C84">
        <f t="shared" si="12"/>
        <v>1</v>
      </c>
      <c r="D84" s="3"/>
      <c r="E84" s="3">
        <v>153.12624</v>
      </c>
      <c r="F84" s="3">
        <v>153.12661</v>
      </c>
      <c r="G84" s="5">
        <f t="shared" si="13"/>
        <v>2.4163069634816097</v>
      </c>
      <c r="H84" s="8">
        <f t="shared" si="14"/>
        <v>1</v>
      </c>
      <c r="I84" s="3"/>
      <c r="J84" s="3" t="s">
        <v>115</v>
      </c>
      <c r="K84" s="3"/>
      <c r="L84" s="3" t="s">
        <v>114</v>
      </c>
      <c r="M84" s="3" t="s">
        <v>114</v>
      </c>
      <c r="N84" s="3">
        <v>2060978.05</v>
      </c>
      <c r="O84" s="3">
        <v>9462637.9600000009</v>
      </c>
      <c r="P84" s="3">
        <v>0.1</v>
      </c>
      <c r="Q84" s="3">
        <v>0.69</v>
      </c>
      <c r="R84" s="3" t="b">
        <f t="shared" si="15"/>
        <v>1</v>
      </c>
      <c r="S84" s="3">
        <v>0.21648000000000001</v>
      </c>
      <c r="T84" s="3">
        <v>0.81296000000000002</v>
      </c>
      <c r="U84" s="3">
        <f t="shared" si="16"/>
        <v>-3.3219280948873622</v>
      </c>
      <c r="V84" s="3">
        <f t="shared" si="17"/>
        <v>-0.53533173299655579</v>
      </c>
      <c r="W84">
        <v>1.8079999999999999E-2</v>
      </c>
      <c r="X84">
        <v>0.33395000000000002</v>
      </c>
    </row>
    <row r="85" spans="1:25" x14ac:dyDescent="0.25">
      <c r="C85">
        <f t="shared" si="12"/>
        <v>0</v>
      </c>
      <c r="D85" s="3"/>
      <c r="E85" s="3">
        <v>216.1217</v>
      </c>
      <c r="F85" s="3">
        <v>216.12227999999999</v>
      </c>
      <c r="G85" s="5">
        <f t="shared" si="13"/>
        <v>2.6836731340959652</v>
      </c>
      <c r="H85" s="8">
        <f t="shared" si="14"/>
        <v>1</v>
      </c>
      <c r="I85" s="3" t="s">
        <v>102</v>
      </c>
      <c r="J85" s="3" t="s">
        <v>104</v>
      </c>
      <c r="K85" s="3" t="s">
        <v>102</v>
      </c>
      <c r="L85" s="3" t="s">
        <v>103</v>
      </c>
      <c r="M85" s="3" t="s">
        <v>103</v>
      </c>
      <c r="N85" s="3">
        <v>731475.14</v>
      </c>
      <c r="O85" s="3">
        <v>286334.43</v>
      </c>
      <c r="P85" s="3">
        <v>13.16</v>
      </c>
      <c r="Q85" s="3">
        <v>1.99</v>
      </c>
      <c r="R85" s="3" t="b">
        <f t="shared" si="15"/>
        <v>1</v>
      </c>
      <c r="S85" s="3">
        <v>0.23935999999999999</v>
      </c>
      <c r="T85" s="3">
        <v>0.82157999999999998</v>
      </c>
      <c r="U85" s="3">
        <f t="shared" si="16"/>
        <v>3.718087583960517</v>
      </c>
      <c r="V85" s="3">
        <f t="shared" si="17"/>
        <v>0.99276843076892418</v>
      </c>
      <c r="W85">
        <v>2.9770000000000001E-2</v>
      </c>
      <c r="X85">
        <v>0.34261000000000003</v>
      </c>
      <c r="Y85" t="s">
        <v>328</v>
      </c>
    </row>
    <row r="86" spans="1:25" x14ac:dyDescent="0.25">
      <c r="C86">
        <f t="shared" si="12"/>
        <v>0</v>
      </c>
      <c r="D86" s="3"/>
      <c r="E86" s="3">
        <v>129.04222999999999</v>
      </c>
      <c r="F86" s="3">
        <v>129.04261</v>
      </c>
      <c r="G86" s="5">
        <f t="shared" si="13"/>
        <v>2.9447724206791093</v>
      </c>
      <c r="H86" s="8">
        <f t="shared" si="14"/>
        <v>3</v>
      </c>
      <c r="I86" s="3" t="s">
        <v>41</v>
      </c>
      <c r="J86" s="3" t="s">
        <v>41</v>
      </c>
      <c r="K86" s="3" t="s">
        <v>41</v>
      </c>
      <c r="L86" s="3" t="s">
        <v>42</v>
      </c>
      <c r="M86" s="3" t="s">
        <v>42</v>
      </c>
      <c r="N86" s="3">
        <v>40537652.18</v>
      </c>
      <c r="O86" s="3">
        <v>3909707.27</v>
      </c>
      <c r="P86" s="3">
        <v>2.0699999999999998</v>
      </c>
      <c r="Q86" s="3">
        <v>1.77</v>
      </c>
      <c r="R86" s="3" t="b">
        <f t="shared" si="15"/>
        <v>1</v>
      </c>
      <c r="S86" s="3">
        <v>0.58248</v>
      </c>
      <c r="T86" s="3">
        <v>0.84075</v>
      </c>
      <c r="U86" s="3">
        <f t="shared" si="16"/>
        <v>1.0496307677246004</v>
      </c>
      <c r="V86" s="3">
        <f t="shared" si="17"/>
        <v>0.82374936030827284</v>
      </c>
      <c r="W86">
        <v>0.22888</v>
      </c>
      <c r="X86">
        <v>0.35599999999999998</v>
      </c>
      <c r="Y86" t="s">
        <v>274</v>
      </c>
    </row>
    <row r="87" spans="1:25" x14ac:dyDescent="0.25">
      <c r="C87">
        <f t="shared" si="12"/>
        <v>0</v>
      </c>
      <c r="D87" s="3"/>
      <c r="E87" s="3">
        <v>129.04230000000001</v>
      </c>
      <c r="F87" s="3">
        <v>129.04261</v>
      </c>
      <c r="G87" s="5">
        <f t="shared" si="13"/>
        <v>2.4023130398691852</v>
      </c>
      <c r="H87" s="8">
        <f t="shared" si="14"/>
        <v>3</v>
      </c>
      <c r="I87" s="3"/>
      <c r="J87" s="3" t="s">
        <v>41</v>
      </c>
      <c r="K87" s="3" t="s">
        <v>41</v>
      </c>
      <c r="L87" s="3" t="s">
        <v>42</v>
      </c>
      <c r="M87" s="3" t="s">
        <v>42</v>
      </c>
      <c r="N87" s="3">
        <v>71849.61</v>
      </c>
      <c r="O87" s="3">
        <v>3909707.27</v>
      </c>
      <c r="P87" s="3">
        <v>3.41</v>
      </c>
      <c r="Q87" s="3">
        <v>1.77</v>
      </c>
      <c r="R87" s="3" t="b">
        <f t="shared" si="15"/>
        <v>1</v>
      </c>
      <c r="S87" s="3">
        <v>0.43718000000000001</v>
      </c>
      <c r="T87" s="3">
        <v>0.84075</v>
      </c>
      <c r="U87" s="3">
        <f t="shared" si="16"/>
        <v>1.7697717392494476</v>
      </c>
      <c r="V87" s="3">
        <f t="shared" si="17"/>
        <v>0.82374936030827284</v>
      </c>
      <c r="W87">
        <v>0.12445000000000001</v>
      </c>
      <c r="X87">
        <v>0.35599999999999998</v>
      </c>
    </row>
    <row r="88" spans="1:25" x14ac:dyDescent="0.25">
      <c r="C88">
        <f t="shared" si="12"/>
        <v>0</v>
      </c>
      <c r="D88" s="3"/>
      <c r="E88" s="3">
        <v>129.04256000000001</v>
      </c>
      <c r="F88" s="3">
        <v>129.04261</v>
      </c>
      <c r="G88" s="5">
        <f t="shared" si="13"/>
        <v>0.38746906437263001</v>
      </c>
      <c r="H88" s="8">
        <f t="shared" si="14"/>
        <v>3</v>
      </c>
      <c r="I88" s="3"/>
      <c r="J88" s="3" t="s">
        <v>41</v>
      </c>
      <c r="K88" s="3" t="s">
        <v>41</v>
      </c>
      <c r="L88" s="3" t="s">
        <v>42</v>
      </c>
      <c r="M88" s="3" t="s">
        <v>42</v>
      </c>
      <c r="N88" s="3">
        <v>4285378.1500000004</v>
      </c>
      <c r="O88" s="3">
        <v>3909707.27</v>
      </c>
      <c r="P88" s="3">
        <v>1.35</v>
      </c>
      <c r="Q88" s="3">
        <v>1.77</v>
      </c>
      <c r="R88" s="3" t="b">
        <f t="shared" si="15"/>
        <v>1</v>
      </c>
      <c r="S88" s="3">
        <v>0.96106000000000003</v>
      </c>
      <c r="T88" s="3">
        <v>0.84075</v>
      </c>
      <c r="U88" s="3">
        <f t="shared" si="16"/>
        <v>0.43295940727610632</v>
      </c>
      <c r="V88" s="3">
        <f t="shared" si="17"/>
        <v>0.82374936030827284</v>
      </c>
      <c r="W88">
        <v>0.66146000000000005</v>
      </c>
      <c r="X88">
        <v>0.35599999999999998</v>
      </c>
      <c r="Y88" t="s">
        <v>275</v>
      </c>
    </row>
    <row r="89" spans="1:25" x14ac:dyDescent="0.25">
      <c r="C89">
        <f t="shared" si="12"/>
        <v>0</v>
      </c>
      <c r="D89" s="3"/>
      <c r="E89" s="3">
        <v>188.07937000000001</v>
      </c>
      <c r="F89" s="3">
        <v>188.07974999999999</v>
      </c>
      <c r="G89" s="5">
        <f t="shared" si="13"/>
        <v>2.0204236114705649</v>
      </c>
      <c r="H89" s="8">
        <f t="shared" si="14"/>
        <v>1</v>
      </c>
      <c r="I89" s="3"/>
      <c r="J89" s="3" t="s">
        <v>180</v>
      </c>
      <c r="K89" s="3" t="s">
        <v>180</v>
      </c>
      <c r="L89" s="3" t="s">
        <v>179</v>
      </c>
      <c r="M89" s="3" t="s">
        <v>179</v>
      </c>
      <c r="N89" s="3">
        <v>450107.3</v>
      </c>
      <c r="O89" s="3">
        <v>740651.92</v>
      </c>
      <c r="P89" s="3">
        <v>2.6</v>
      </c>
      <c r="Q89" s="3">
        <v>1.65</v>
      </c>
      <c r="R89" s="3" t="b">
        <f t="shared" si="15"/>
        <v>1</v>
      </c>
      <c r="S89" s="3">
        <v>0.53220999999999996</v>
      </c>
      <c r="T89" s="3">
        <v>0.87914000000000003</v>
      </c>
      <c r="U89" s="3">
        <f t="shared" si="16"/>
        <v>1.3785116232537298</v>
      </c>
      <c r="V89" s="3">
        <f t="shared" si="17"/>
        <v>0.72246602447109098</v>
      </c>
      <c r="W89">
        <v>0.1956</v>
      </c>
      <c r="X89">
        <v>0.38889000000000001</v>
      </c>
    </row>
    <row r="90" spans="1:25" x14ac:dyDescent="0.25">
      <c r="C90">
        <f t="shared" si="12"/>
        <v>0</v>
      </c>
      <c r="D90" s="3"/>
      <c r="E90" s="3">
        <v>175.04764</v>
      </c>
      <c r="F90" s="3">
        <v>175.04813999999999</v>
      </c>
      <c r="G90" s="5">
        <f t="shared" si="13"/>
        <v>2.8563652728375919</v>
      </c>
      <c r="H90" s="8">
        <f t="shared" si="14"/>
        <v>1</v>
      </c>
      <c r="I90" s="3"/>
      <c r="J90" s="3"/>
      <c r="K90" s="3"/>
      <c r="L90" s="3" t="s">
        <v>226</v>
      </c>
      <c r="M90" s="3" t="s">
        <v>226</v>
      </c>
      <c r="N90" s="3">
        <v>211949.8</v>
      </c>
      <c r="O90" s="3">
        <v>2146513.5699999998</v>
      </c>
      <c r="P90" s="3">
        <v>1.17</v>
      </c>
      <c r="Q90" s="3">
        <v>0.12</v>
      </c>
      <c r="R90" s="3" t="b">
        <f t="shared" si="15"/>
        <v>0</v>
      </c>
      <c r="S90" s="3">
        <v>1</v>
      </c>
      <c r="T90" s="3">
        <v>0.87914000000000003</v>
      </c>
      <c r="U90" s="3">
        <f t="shared" si="16"/>
        <v>0.22650852980867975</v>
      </c>
      <c r="V90" s="3">
        <f t="shared" si="17"/>
        <v>-3.0588936890535687</v>
      </c>
      <c r="W90">
        <v>0.95818999999999999</v>
      </c>
      <c r="X90">
        <v>0.39076</v>
      </c>
    </row>
    <row r="91" spans="1:25" x14ac:dyDescent="0.25">
      <c r="B91">
        <v>1</v>
      </c>
      <c r="C91">
        <f t="shared" si="12"/>
        <v>0</v>
      </c>
      <c r="D91" s="3"/>
      <c r="E91" s="3">
        <v>138.04258999999999</v>
      </c>
      <c r="F91" s="3">
        <v>138.04300000000001</v>
      </c>
      <c r="G91" s="5">
        <f t="shared" si="13"/>
        <v>2.9700978518039451</v>
      </c>
      <c r="H91" s="8">
        <f t="shared" si="14"/>
        <v>3</v>
      </c>
      <c r="I91" s="3"/>
      <c r="J91" s="3"/>
      <c r="K91" s="3"/>
      <c r="L91" s="3" t="s">
        <v>25</v>
      </c>
      <c r="M91" s="3" t="s">
        <v>25</v>
      </c>
      <c r="N91" s="3">
        <v>701866.07</v>
      </c>
      <c r="O91" s="3">
        <v>1674598.42</v>
      </c>
      <c r="P91" s="3">
        <v>0.66</v>
      </c>
      <c r="Q91" s="3">
        <v>0.28999999999999998</v>
      </c>
      <c r="R91" s="3" t="b">
        <f t="shared" si="15"/>
        <v>1</v>
      </c>
      <c r="S91" s="3">
        <v>0.60733000000000004</v>
      </c>
      <c r="T91" s="3">
        <v>0.93206</v>
      </c>
      <c r="U91" s="3">
        <f t="shared" si="16"/>
        <v>-0.5994620704162712</v>
      </c>
      <c r="V91" s="3">
        <f t="shared" si="17"/>
        <v>-1.7858751946471527</v>
      </c>
      <c r="W91">
        <v>0.25096000000000002</v>
      </c>
      <c r="X91">
        <v>0.44163999999999998</v>
      </c>
      <c r="Y91" t="s">
        <v>286</v>
      </c>
    </row>
    <row r="92" spans="1:25" x14ac:dyDescent="0.25">
      <c r="C92">
        <f t="shared" si="12"/>
        <v>0</v>
      </c>
      <c r="D92" s="3"/>
      <c r="E92" s="3">
        <v>138.04261</v>
      </c>
      <c r="F92" s="3">
        <v>138.04300000000001</v>
      </c>
      <c r="G92" s="5">
        <f t="shared" si="13"/>
        <v>2.8252146203994877</v>
      </c>
      <c r="H92" s="8">
        <f t="shared" si="14"/>
        <v>3</v>
      </c>
      <c r="I92" s="3" t="s">
        <v>24</v>
      </c>
      <c r="J92" s="3"/>
      <c r="K92" s="3" t="s">
        <v>24</v>
      </c>
      <c r="L92" s="3" t="s">
        <v>25</v>
      </c>
      <c r="M92" s="3" t="s">
        <v>25</v>
      </c>
      <c r="N92" s="3">
        <v>1221184.79</v>
      </c>
      <c r="O92" s="3">
        <v>1674598.42</v>
      </c>
      <c r="P92" s="3">
        <v>1.52</v>
      </c>
      <c r="Q92" s="3">
        <v>0.28999999999999998</v>
      </c>
      <c r="R92" s="3" t="b">
        <f t="shared" si="15"/>
        <v>0</v>
      </c>
      <c r="S92" s="3">
        <v>0.30947999999999998</v>
      </c>
      <c r="T92" s="3">
        <v>0.93206</v>
      </c>
      <c r="U92" s="3">
        <f t="shared" si="16"/>
        <v>0.60407132366886085</v>
      </c>
      <c r="V92" s="3">
        <f t="shared" si="17"/>
        <v>-1.7858751946471527</v>
      </c>
      <c r="W92">
        <v>5.5100000000000003E-2</v>
      </c>
      <c r="X92">
        <v>0.44163999999999998</v>
      </c>
      <c r="Y92" t="s">
        <v>287</v>
      </c>
    </row>
    <row r="93" spans="1:25" x14ac:dyDescent="0.25">
      <c r="B93">
        <v>1</v>
      </c>
      <c r="C93">
        <f t="shared" si="12"/>
        <v>0</v>
      </c>
      <c r="D93" s="3"/>
      <c r="E93" s="3">
        <v>138.04261</v>
      </c>
      <c r="F93" s="3">
        <v>138.04300000000001</v>
      </c>
      <c r="G93" s="5">
        <f t="shared" si="13"/>
        <v>2.8252146203994877</v>
      </c>
      <c r="H93" s="8">
        <f t="shared" si="14"/>
        <v>3</v>
      </c>
      <c r="I93" s="3"/>
      <c r="J93" s="3"/>
      <c r="K93" s="3"/>
      <c r="L93" s="3" t="s">
        <v>25</v>
      </c>
      <c r="M93" s="3" t="s">
        <v>25</v>
      </c>
      <c r="N93" s="3">
        <v>406256.8</v>
      </c>
      <c r="O93" s="3">
        <v>1674598.42</v>
      </c>
      <c r="P93" s="3">
        <v>1.68</v>
      </c>
      <c r="Q93" s="3">
        <v>0.28999999999999998</v>
      </c>
      <c r="R93" s="3" t="b">
        <f t="shared" si="15"/>
        <v>0</v>
      </c>
      <c r="S93" s="3">
        <v>1</v>
      </c>
      <c r="T93" s="3">
        <v>0.93206</v>
      </c>
      <c r="U93" s="3">
        <f t="shared" si="16"/>
        <v>0.74846123300403555</v>
      </c>
      <c r="V93" s="3">
        <f t="shared" si="17"/>
        <v>-1.7858751946471527</v>
      </c>
      <c r="W93">
        <v>0.89087000000000005</v>
      </c>
      <c r="X93">
        <v>0.44163999999999998</v>
      </c>
      <c r="Y93" t="s">
        <v>288</v>
      </c>
    </row>
    <row r="94" spans="1:25" x14ac:dyDescent="0.25">
      <c r="C94">
        <f t="shared" si="12"/>
        <v>0</v>
      </c>
      <c r="D94" s="3"/>
      <c r="E94" s="3">
        <v>169.0847</v>
      </c>
      <c r="F94" s="3">
        <v>169.08510999999999</v>
      </c>
      <c r="G94" s="5">
        <f t="shared" si="13"/>
        <v>2.4248202231664431</v>
      </c>
      <c r="H94" s="8">
        <f t="shared" si="14"/>
        <v>1</v>
      </c>
      <c r="I94" s="3" t="s">
        <v>105</v>
      </c>
      <c r="J94" s="3"/>
      <c r="K94" s="3" t="s">
        <v>105</v>
      </c>
      <c r="L94" s="3" t="s">
        <v>106</v>
      </c>
      <c r="M94" s="3" t="s">
        <v>106</v>
      </c>
      <c r="N94" s="3">
        <v>14794554.119999999</v>
      </c>
      <c r="O94" s="3">
        <v>870219.44</v>
      </c>
      <c r="P94" s="3">
        <v>1.79</v>
      </c>
      <c r="Q94" s="3">
        <v>1.35</v>
      </c>
      <c r="R94" s="3" t="b">
        <f t="shared" si="15"/>
        <v>1</v>
      </c>
      <c r="S94" s="3">
        <v>0.65536000000000005</v>
      </c>
      <c r="T94" s="3">
        <v>0.93447000000000002</v>
      </c>
      <c r="U94" s="3">
        <f t="shared" si="16"/>
        <v>0.83995958748953181</v>
      </c>
      <c r="V94" s="3">
        <f t="shared" si="17"/>
        <v>0.43295940727610632</v>
      </c>
      <c r="W94">
        <v>0.30348999999999998</v>
      </c>
      <c r="X94">
        <v>0.44785000000000003</v>
      </c>
      <c r="Y94" t="s">
        <v>310</v>
      </c>
    </row>
    <row r="95" spans="1:25" x14ac:dyDescent="0.25">
      <c r="C95">
        <f t="shared" si="12"/>
        <v>0</v>
      </c>
      <c r="D95" s="3"/>
      <c r="E95" s="3">
        <v>266.05058000000002</v>
      </c>
      <c r="F95" s="3">
        <v>266.05115999999998</v>
      </c>
      <c r="G95" s="5">
        <f t="shared" si="13"/>
        <v>2.180036592879167</v>
      </c>
      <c r="H95" s="8">
        <f t="shared" si="14"/>
        <v>1</v>
      </c>
      <c r="I95" s="3"/>
      <c r="J95" s="3"/>
      <c r="K95" s="3"/>
      <c r="L95" s="3" t="s">
        <v>109</v>
      </c>
      <c r="M95" s="3" t="s">
        <v>110</v>
      </c>
      <c r="N95" s="3">
        <v>222698.07</v>
      </c>
      <c r="O95" s="3">
        <v>24378.38</v>
      </c>
      <c r="P95" s="3">
        <v>0.26</v>
      </c>
      <c r="Q95" s="3">
        <v>0.88</v>
      </c>
      <c r="R95" s="3" t="b">
        <f t="shared" si="15"/>
        <v>1</v>
      </c>
      <c r="S95" s="3">
        <v>0.14371</v>
      </c>
      <c r="T95" s="3">
        <v>0.94445999999999997</v>
      </c>
      <c r="U95" s="3">
        <f t="shared" si="16"/>
        <v>-1.9434164716336324</v>
      </c>
      <c r="V95" s="3">
        <f t="shared" si="17"/>
        <v>-0.18442457113742744</v>
      </c>
      <c r="W95">
        <v>1.09E-3</v>
      </c>
      <c r="X95">
        <v>0.4546</v>
      </c>
      <c r="Y95" t="s">
        <v>341</v>
      </c>
    </row>
    <row r="96" spans="1:25" x14ac:dyDescent="0.25">
      <c r="C96">
        <f t="shared" si="12"/>
        <v>0</v>
      </c>
      <c r="D96" s="3"/>
      <c r="E96" s="3">
        <v>147.08917</v>
      </c>
      <c r="F96" s="3">
        <v>147.08953</v>
      </c>
      <c r="G96" s="5">
        <f t="shared" si="13"/>
        <v>2.4474949447371421</v>
      </c>
      <c r="H96" s="8">
        <f t="shared" si="14"/>
        <v>2</v>
      </c>
      <c r="I96" s="3"/>
      <c r="J96" s="3"/>
      <c r="K96" s="3"/>
      <c r="L96" s="3" t="s">
        <v>166</v>
      </c>
      <c r="M96" s="3" t="s">
        <v>166</v>
      </c>
      <c r="N96" s="3">
        <v>4568910.13</v>
      </c>
      <c r="O96" s="3">
        <v>401603.25</v>
      </c>
      <c r="P96" s="3">
        <v>1.26</v>
      </c>
      <c r="Q96" s="3">
        <v>1.45</v>
      </c>
      <c r="R96" s="3" t="b">
        <f t="shared" si="15"/>
        <v>1</v>
      </c>
      <c r="S96" s="3">
        <v>1</v>
      </c>
      <c r="T96" s="3">
        <v>0.96455000000000002</v>
      </c>
      <c r="U96" s="3">
        <f t="shared" si="16"/>
        <v>0.3334237337251918</v>
      </c>
      <c r="V96" s="3">
        <f t="shared" si="17"/>
        <v>0.5360529002402098</v>
      </c>
      <c r="W96">
        <v>0.12764</v>
      </c>
      <c r="X96">
        <v>0.46922999999999998</v>
      </c>
      <c r="Y96" t="s">
        <v>292</v>
      </c>
    </row>
    <row r="97" spans="1:25" x14ac:dyDescent="0.25">
      <c r="C97">
        <f t="shared" si="12"/>
        <v>0</v>
      </c>
      <c r="D97" s="3"/>
      <c r="E97" s="3">
        <v>147.08917</v>
      </c>
      <c r="F97" s="3">
        <v>147.08953</v>
      </c>
      <c r="G97" s="5">
        <f t="shared" si="13"/>
        <v>2.4474949447371421</v>
      </c>
      <c r="H97" s="8">
        <f t="shared" si="14"/>
        <v>2</v>
      </c>
      <c r="I97" s="3"/>
      <c r="J97" s="3"/>
      <c r="K97" s="3"/>
      <c r="L97" s="3" t="s">
        <v>166</v>
      </c>
      <c r="M97" s="3" t="s">
        <v>166</v>
      </c>
      <c r="N97" s="3">
        <v>263648.38</v>
      </c>
      <c r="O97" s="3">
        <v>401603.25</v>
      </c>
      <c r="P97" s="3">
        <v>4.46</v>
      </c>
      <c r="Q97" s="3">
        <v>1.45</v>
      </c>
      <c r="R97" s="3" t="b">
        <f t="shared" si="15"/>
        <v>1</v>
      </c>
      <c r="S97" s="3">
        <v>0.44251000000000001</v>
      </c>
      <c r="T97" s="3">
        <v>0.96455000000000002</v>
      </c>
      <c r="U97" s="3">
        <f t="shared" si="16"/>
        <v>2.1570437101455799</v>
      </c>
      <c r="V97" s="3">
        <f t="shared" si="17"/>
        <v>0.5360529002402098</v>
      </c>
      <c r="W97">
        <v>0.96472999999999998</v>
      </c>
      <c r="X97">
        <v>0.46922999999999998</v>
      </c>
      <c r="Y97" t="s">
        <v>293</v>
      </c>
    </row>
    <row r="98" spans="1:25" x14ac:dyDescent="0.25">
      <c r="C98">
        <f t="shared" ref="C98:C129" si="18">IF(AND(A98=1,B98=1),1,0)</f>
        <v>0</v>
      </c>
      <c r="D98" s="3"/>
      <c r="E98" s="3">
        <v>165.07863</v>
      </c>
      <c r="F98" s="3">
        <v>165.07898</v>
      </c>
      <c r="G98" s="5">
        <f t="shared" ref="G98:G129" si="19">10^6*ABS(E98-F98)/E98</f>
        <v>2.1202017486903539</v>
      </c>
      <c r="H98" s="8">
        <f t="shared" ref="H98:H129" si="20">COUNTIF(F:F,F98)</f>
        <v>1</v>
      </c>
      <c r="I98" s="3" t="s">
        <v>47</v>
      </c>
      <c r="J98" s="3" t="s">
        <v>47</v>
      </c>
      <c r="K98" s="3" t="s">
        <v>47</v>
      </c>
      <c r="L98" s="3" t="s">
        <v>48</v>
      </c>
      <c r="M98" s="3" t="s">
        <v>48</v>
      </c>
      <c r="N98" s="3">
        <v>8968931.3300000001</v>
      </c>
      <c r="O98" s="3">
        <v>1271101.82</v>
      </c>
      <c r="P98" s="3">
        <v>0.95</v>
      </c>
      <c r="Q98" s="3">
        <v>1.1200000000000001</v>
      </c>
      <c r="R98" s="3" t="b">
        <f t="shared" ref="R98:R129" si="21">OR(AND(P98&gt;1,Q98&gt;1),AND(P98&lt;1,Q98&lt;1))</f>
        <v>0</v>
      </c>
      <c r="S98" s="3">
        <v>1</v>
      </c>
      <c r="T98" s="3">
        <v>0.96455000000000002</v>
      </c>
      <c r="U98" s="3">
        <f t="shared" ref="U98:U129" si="22">LOG(P98,2)</f>
        <v>-7.4000581443776928E-2</v>
      </c>
      <c r="V98" s="3">
        <f t="shared" ref="V98:V129" si="23">LOG(Q98,2)</f>
        <v>0.16349873228287956</v>
      </c>
      <c r="W98">
        <v>0.99241000000000001</v>
      </c>
      <c r="X98">
        <v>0.47027000000000002</v>
      </c>
      <c r="Y98" t="s">
        <v>305</v>
      </c>
    </row>
    <row r="99" spans="1:25" x14ac:dyDescent="0.25">
      <c r="A99">
        <v>1</v>
      </c>
      <c r="B99">
        <v>1</v>
      </c>
      <c r="C99">
        <f t="shared" si="18"/>
        <v>1</v>
      </c>
      <c r="D99" s="3"/>
      <c r="E99" s="3">
        <v>229.08781999999999</v>
      </c>
      <c r="F99" s="3">
        <v>229.08851000000001</v>
      </c>
      <c r="G99" s="5">
        <f t="shared" si="19"/>
        <v>3.0119453754462522</v>
      </c>
      <c r="H99" s="8">
        <f t="shared" si="20"/>
        <v>1</v>
      </c>
      <c r="I99" s="3" t="s">
        <v>141</v>
      </c>
      <c r="J99" s="3"/>
      <c r="K99" s="3" t="s">
        <v>141</v>
      </c>
      <c r="L99" s="3" t="s">
        <v>142</v>
      </c>
      <c r="M99" s="3" t="s">
        <v>142</v>
      </c>
      <c r="N99" s="3">
        <v>443089.41</v>
      </c>
      <c r="O99" s="3">
        <v>1594964.75</v>
      </c>
      <c r="P99" s="3">
        <v>0.3</v>
      </c>
      <c r="Q99" s="3">
        <v>0.54</v>
      </c>
      <c r="R99" s="3" t="b">
        <f t="shared" si="21"/>
        <v>1</v>
      </c>
      <c r="S99" s="3">
        <v>0.73358000000000001</v>
      </c>
      <c r="T99" s="3">
        <v>0.97052000000000005</v>
      </c>
      <c r="U99" s="3">
        <f t="shared" si="22"/>
        <v>-1.7369655941662063</v>
      </c>
      <c r="V99" s="3">
        <f t="shared" si="23"/>
        <v>-0.88896868761125614</v>
      </c>
      <c r="W99">
        <v>0.37813999999999998</v>
      </c>
      <c r="X99">
        <v>0.48122999999999999</v>
      </c>
      <c r="Y99" t="s">
        <v>334</v>
      </c>
    </row>
    <row r="100" spans="1:25" x14ac:dyDescent="0.25">
      <c r="C100">
        <f t="shared" si="18"/>
        <v>0</v>
      </c>
      <c r="D100" s="3"/>
      <c r="E100" s="3">
        <v>188.04481999999999</v>
      </c>
      <c r="F100" s="3">
        <v>188.04518999999999</v>
      </c>
      <c r="G100" s="5">
        <f t="shared" si="19"/>
        <v>1.9676160183713449</v>
      </c>
      <c r="H100" s="8">
        <f t="shared" si="20"/>
        <v>1</v>
      </c>
      <c r="I100" s="3"/>
      <c r="J100" s="3"/>
      <c r="K100" s="3"/>
      <c r="L100" s="3" t="s">
        <v>231</v>
      </c>
      <c r="M100" s="3" t="s">
        <v>231</v>
      </c>
      <c r="N100" s="3">
        <v>1393875</v>
      </c>
      <c r="O100" s="3">
        <v>5644454.8300000001</v>
      </c>
      <c r="P100" s="3">
        <v>1.0900000000000001</v>
      </c>
      <c r="Q100" s="3">
        <v>1.3</v>
      </c>
      <c r="R100" s="3" t="b">
        <f t="shared" si="21"/>
        <v>1</v>
      </c>
      <c r="S100" s="3">
        <v>1</v>
      </c>
      <c r="T100" s="3">
        <v>0.98273999999999995</v>
      </c>
      <c r="U100" s="3">
        <f t="shared" si="22"/>
        <v>0.12432813500220179</v>
      </c>
      <c r="V100" s="3">
        <f t="shared" si="23"/>
        <v>0.37851162325372983</v>
      </c>
      <c r="W100">
        <v>0.96220000000000006</v>
      </c>
      <c r="X100">
        <v>0.50399000000000005</v>
      </c>
    </row>
    <row r="101" spans="1:25" x14ac:dyDescent="0.25">
      <c r="C101">
        <f t="shared" si="18"/>
        <v>0</v>
      </c>
      <c r="D101" s="3"/>
      <c r="E101" s="3">
        <v>359.14181000000002</v>
      </c>
      <c r="F101" s="3">
        <v>359.14298000000002</v>
      </c>
      <c r="G101" s="5">
        <f t="shared" si="19"/>
        <v>3.2577660618291469</v>
      </c>
      <c r="H101" s="8">
        <f t="shared" si="20"/>
        <v>2</v>
      </c>
      <c r="I101" s="3"/>
      <c r="J101" s="3" t="s">
        <v>155</v>
      </c>
      <c r="K101" s="3" t="s">
        <v>155</v>
      </c>
      <c r="L101" s="3" t="s">
        <v>172</v>
      </c>
      <c r="M101" s="3" t="s">
        <v>16</v>
      </c>
      <c r="N101" s="3">
        <v>18016988.579999998</v>
      </c>
      <c r="O101" s="3">
        <v>1423366.18</v>
      </c>
      <c r="P101" s="3">
        <v>7.0000000000000007E-2</v>
      </c>
      <c r="Q101" s="3">
        <v>1.18</v>
      </c>
      <c r="R101" s="3" t="b">
        <f t="shared" si="21"/>
        <v>0</v>
      </c>
      <c r="S101" s="3">
        <v>0.47172999999999998</v>
      </c>
      <c r="T101" s="3">
        <v>0.98958999999999997</v>
      </c>
      <c r="U101" s="3">
        <f t="shared" si="22"/>
        <v>-3.8365012677171206</v>
      </c>
      <c r="V101" s="3">
        <f t="shared" si="23"/>
        <v>0.23878685958711648</v>
      </c>
      <c r="W101">
        <v>9.7960000000000005E-2</v>
      </c>
      <c r="X101">
        <v>0.51753000000000005</v>
      </c>
      <c r="Y101" t="s">
        <v>353</v>
      </c>
    </row>
    <row r="102" spans="1:25" x14ac:dyDescent="0.25">
      <c r="C102">
        <f t="shared" si="18"/>
        <v>0</v>
      </c>
      <c r="D102" s="3"/>
      <c r="E102" s="3">
        <v>359.14181000000002</v>
      </c>
      <c r="F102" s="3">
        <v>359.14298000000002</v>
      </c>
      <c r="G102" s="5">
        <f t="shared" si="19"/>
        <v>3.2577660618291469</v>
      </c>
      <c r="H102" s="8">
        <f t="shared" si="20"/>
        <v>2</v>
      </c>
      <c r="I102" s="3"/>
      <c r="J102" s="3" t="s">
        <v>155</v>
      </c>
      <c r="K102" s="3" t="s">
        <v>155</v>
      </c>
      <c r="L102" s="3" t="s">
        <v>16</v>
      </c>
      <c r="M102" s="3" t="s">
        <v>16</v>
      </c>
      <c r="N102" s="3">
        <v>2074074.63</v>
      </c>
      <c r="O102" s="3">
        <v>1423366.18</v>
      </c>
      <c r="P102" s="3">
        <v>3.98</v>
      </c>
      <c r="Q102" s="3">
        <v>1.18</v>
      </c>
      <c r="R102" s="3" t="b">
        <f t="shared" si="21"/>
        <v>1</v>
      </c>
      <c r="S102" s="3">
        <v>0.39900999999999998</v>
      </c>
      <c r="T102" s="3">
        <v>0.98958999999999997</v>
      </c>
      <c r="U102" s="3">
        <f t="shared" si="22"/>
        <v>1.9927684307689242</v>
      </c>
      <c r="V102" s="3">
        <f t="shared" si="23"/>
        <v>0.23878685958711648</v>
      </c>
      <c r="W102">
        <v>0.14787</v>
      </c>
      <c r="X102">
        <v>0.51753000000000005</v>
      </c>
    </row>
    <row r="103" spans="1:25" x14ac:dyDescent="0.25">
      <c r="C103">
        <f t="shared" si="18"/>
        <v>0</v>
      </c>
      <c r="D103" s="3"/>
      <c r="E103" s="3">
        <v>168.02803</v>
      </c>
      <c r="F103" s="3">
        <v>168.02843999999999</v>
      </c>
      <c r="G103" s="5">
        <f t="shared" si="19"/>
        <v>2.4400690764989093</v>
      </c>
      <c r="H103" s="8">
        <f t="shared" si="20"/>
        <v>1</v>
      </c>
      <c r="I103" s="3" t="s">
        <v>28</v>
      </c>
      <c r="J103" s="3" t="s">
        <v>28</v>
      </c>
      <c r="K103" s="3" t="s">
        <v>28</v>
      </c>
      <c r="L103" s="3" t="s">
        <v>29</v>
      </c>
      <c r="M103" s="3" t="s">
        <v>29</v>
      </c>
      <c r="N103" s="3">
        <v>171788.68</v>
      </c>
      <c r="O103" s="3">
        <v>1051053.33</v>
      </c>
      <c r="P103" s="3">
        <v>2.13</v>
      </c>
      <c r="Q103" s="3">
        <v>3.15</v>
      </c>
      <c r="R103" s="3" t="b">
        <f t="shared" si="21"/>
        <v>1</v>
      </c>
      <c r="S103" s="3">
        <v>0.54176000000000002</v>
      </c>
      <c r="T103" s="3">
        <v>0.98958999999999997</v>
      </c>
      <c r="U103" s="3">
        <f t="shared" si="22"/>
        <v>1.0908534304511135</v>
      </c>
      <c r="V103" s="3">
        <f t="shared" si="23"/>
        <v>1.6553518286125541</v>
      </c>
      <c r="W103">
        <v>0.20399999999999999</v>
      </c>
      <c r="X103">
        <v>0.52629000000000004</v>
      </c>
      <c r="Y103" t="s">
        <v>308</v>
      </c>
    </row>
    <row r="104" spans="1:25" x14ac:dyDescent="0.25">
      <c r="C104">
        <f t="shared" si="18"/>
        <v>0</v>
      </c>
      <c r="D104" s="3"/>
      <c r="E104" s="3">
        <v>146.06878</v>
      </c>
      <c r="F104" s="3">
        <v>146.06926000000001</v>
      </c>
      <c r="G104" s="5">
        <f t="shared" si="19"/>
        <v>3.2861231538337625</v>
      </c>
      <c r="H104" s="8">
        <f t="shared" si="20"/>
        <v>1</v>
      </c>
      <c r="I104" s="3" t="s">
        <v>76</v>
      </c>
      <c r="J104" s="3" t="s">
        <v>76</v>
      </c>
      <c r="K104" s="3" t="s">
        <v>76</v>
      </c>
      <c r="L104" s="3" t="s">
        <v>77</v>
      </c>
      <c r="M104" s="3" t="s">
        <v>77</v>
      </c>
      <c r="N104" s="3">
        <v>43126943.140000001</v>
      </c>
      <c r="O104" s="3">
        <v>9823442.3800000008</v>
      </c>
      <c r="P104" s="3">
        <v>2.11</v>
      </c>
      <c r="Q104" s="3">
        <v>1.41</v>
      </c>
      <c r="R104" s="3" t="b">
        <f t="shared" si="21"/>
        <v>1</v>
      </c>
      <c r="S104" s="3">
        <v>0.58206999999999998</v>
      </c>
      <c r="T104" s="3">
        <v>0.98958999999999997</v>
      </c>
      <c r="U104" s="3">
        <f t="shared" si="22"/>
        <v>1.0772429989324603</v>
      </c>
      <c r="V104" s="3">
        <f t="shared" si="23"/>
        <v>0.49569516262406882</v>
      </c>
      <c r="W104">
        <v>0.22681000000000001</v>
      </c>
      <c r="X104">
        <v>0.52764</v>
      </c>
      <c r="Y104" t="s">
        <v>291</v>
      </c>
    </row>
    <row r="105" spans="1:25" x14ac:dyDescent="0.25">
      <c r="B105" s="3">
        <v>1</v>
      </c>
      <c r="C105">
        <f t="shared" si="18"/>
        <v>0</v>
      </c>
      <c r="D105" s="3"/>
      <c r="E105" s="3">
        <v>155.06910999999999</v>
      </c>
      <c r="F105" s="3">
        <v>155.06959000000001</v>
      </c>
      <c r="G105" s="5">
        <f t="shared" si="19"/>
        <v>3.0953940472751151</v>
      </c>
      <c r="H105" s="8">
        <f t="shared" si="20"/>
        <v>1</v>
      </c>
      <c r="I105" s="3" t="s">
        <v>71</v>
      </c>
      <c r="J105" s="3"/>
      <c r="K105" s="3" t="s">
        <v>71</v>
      </c>
      <c r="L105" s="3" t="s">
        <v>72</v>
      </c>
      <c r="M105" s="3" t="s">
        <v>72</v>
      </c>
      <c r="N105" s="3">
        <v>24772052.219999999</v>
      </c>
      <c r="O105" s="3">
        <v>1814942.59</v>
      </c>
      <c r="P105" s="3">
        <v>1.53</v>
      </c>
      <c r="Q105" s="3">
        <v>0.03</v>
      </c>
      <c r="R105" s="3" t="b">
        <f t="shared" si="21"/>
        <v>0</v>
      </c>
      <c r="S105" s="3">
        <v>0.80062</v>
      </c>
      <c r="T105" s="3">
        <v>0.98970999999999998</v>
      </c>
      <c r="U105" s="3">
        <f t="shared" si="22"/>
        <v>0.61353165291792711</v>
      </c>
      <c r="V105" s="3">
        <f t="shared" si="23"/>
        <v>-5.0588936890535692</v>
      </c>
      <c r="W105">
        <v>0.44069999999999998</v>
      </c>
      <c r="X105">
        <v>0.53178999999999998</v>
      </c>
      <c r="Y105" t="s">
        <v>297</v>
      </c>
    </row>
    <row r="106" spans="1:25" x14ac:dyDescent="0.25">
      <c r="C106">
        <f t="shared" si="18"/>
        <v>0</v>
      </c>
      <c r="D106" s="3"/>
      <c r="E106" s="3">
        <v>431.27199000000002</v>
      </c>
      <c r="F106" s="3">
        <v>431.27328999999997</v>
      </c>
      <c r="G106" s="5">
        <f t="shared" si="19"/>
        <v>3.014339048445716</v>
      </c>
      <c r="H106" s="8">
        <f t="shared" si="20"/>
        <v>1</v>
      </c>
      <c r="I106" s="3"/>
      <c r="J106" s="3"/>
      <c r="K106" s="3"/>
      <c r="L106" s="3" t="s">
        <v>222</v>
      </c>
      <c r="M106" s="3" t="s">
        <v>223</v>
      </c>
      <c r="N106" s="3">
        <v>406694.06</v>
      </c>
      <c r="O106" s="3">
        <v>1021654.66</v>
      </c>
      <c r="P106" s="3">
        <v>0.57999999999999996</v>
      </c>
      <c r="Q106" s="3">
        <v>1.42</v>
      </c>
      <c r="R106" s="3" t="b">
        <f t="shared" si="21"/>
        <v>0</v>
      </c>
      <c r="S106" s="3">
        <v>0.99531999999999998</v>
      </c>
      <c r="T106" s="3">
        <v>1</v>
      </c>
      <c r="U106" s="3">
        <f t="shared" si="22"/>
        <v>-0.78587519464715272</v>
      </c>
      <c r="V106" s="3">
        <f t="shared" si="23"/>
        <v>0.50589092972995731</v>
      </c>
      <c r="W106">
        <v>0.71647000000000005</v>
      </c>
      <c r="X106">
        <v>0.56067</v>
      </c>
      <c r="Y106" t="s">
        <v>357</v>
      </c>
    </row>
    <row r="107" spans="1:25" x14ac:dyDescent="0.25">
      <c r="C107">
        <f t="shared" si="18"/>
        <v>0</v>
      </c>
      <c r="D107" s="3"/>
      <c r="E107" s="3">
        <v>132.07857000000001</v>
      </c>
      <c r="F107" s="3">
        <v>132.07866000000001</v>
      </c>
      <c r="G107" s="5">
        <f t="shared" si="19"/>
        <v>0.68141258646384129</v>
      </c>
      <c r="H107" s="8">
        <f t="shared" si="20"/>
        <v>1</v>
      </c>
      <c r="I107" s="3"/>
      <c r="J107" s="3"/>
      <c r="K107" s="3"/>
      <c r="L107" s="3" t="s">
        <v>219</v>
      </c>
      <c r="M107" s="3" t="s">
        <v>219</v>
      </c>
      <c r="N107" s="3">
        <v>1307919.6000000001</v>
      </c>
      <c r="O107" s="3">
        <v>657275.19999999995</v>
      </c>
      <c r="P107" s="3">
        <v>0.65</v>
      </c>
      <c r="Q107" s="3">
        <v>1.23</v>
      </c>
      <c r="R107" s="3" t="b">
        <f t="shared" si="21"/>
        <v>0</v>
      </c>
      <c r="S107" s="3">
        <v>0.94369999999999998</v>
      </c>
      <c r="T107" s="3">
        <v>1</v>
      </c>
      <c r="U107" s="3">
        <f t="shared" si="22"/>
        <v>-0.62148837674627011</v>
      </c>
      <c r="V107" s="3">
        <f t="shared" si="23"/>
        <v>0.29865831556451516</v>
      </c>
      <c r="W107">
        <v>0.63636000000000004</v>
      </c>
      <c r="X107">
        <v>0.56533999999999995</v>
      </c>
      <c r="Y107" t="s">
        <v>278</v>
      </c>
    </row>
    <row r="108" spans="1:25" x14ac:dyDescent="0.25">
      <c r="B108" s="3"/>
      <c r="C108">
        <f t="shared" si="18"/>
        <v>0</v>
      </c>
      <c r="D108" s="3"/>
      <c r="E108" s="3">
        <v>197.07955999999999</v>
      </c>
      <c r="F108" s="3">
        <v>197.08</v>
      </c>
      <c r="G108" s="5">
        <f t="shared" si="19"/>
        <v>2.2326008847694565</v>
      </c>
      <c r="H108" s="8">
        <f t="shared" si="20"/>
        <v>1</v>
      </c>
      <c r="I108" s="3"/>
      <c r="J108" s="3"/>
      <c r="K108" s="3"/>
      <c r="L108" s="3" t="s">
        <v>232</v>
      </c>
      <c r="M108" s="3" t="s">
        <v>232</v>
      </c>
      <c r="N108" s="3">
        <v>198701.19</v>
      </c>
      <c r="O108" s="3">
        <v>419697.73</v>
      </c>
      <c r="P108" s="3">
        <v>1.05</v>
      </c>
      <c r="Q108" s="3">
        <v>1.05</v>
      </c>
      <c r="R108" s="3" t="b">
        <f t="shared" si="21"/>
        <v>1</v>
      </c>
      <c r="S108" s="3">
        <v>1</v>
      </c>
      <c r="T108" s="3">
        <v>1</v>
      </c>
      <c r="U108" s="3">
        <f t="shared" si="22"/>
        <v>7.0389327891398012E-2</v>
      </c>
      <c r="V108" s="3">
        <f t="shared" si="23"/>
        <v>7.0389327891398012E-2</v>
      </c>
      <c r="W108">
        <v>0.97731999999999997</v>
      </c>
      <c r="X108">
        <v>0.57611999999999997</v>
      </c>
      <c r="Y108" t="s">
        <v>322</v>
      </c>
    </row>
    <row r="109" spans="1:25" x14ac:dyDescent="0.25">
      <c r="C109">
        <f t="shared" si="18"/>
        <v>0</v>
      </c>
      <c r="D109" s="3"/>
      <c r="E109" s="3">
        <v>136.03691000000001</v>
      </c>
      <c r="F109" s="3">
        <v>136.03726</v>
      </c>
      <c r="G109" s="5">
        <f t="shared" si="19"/>
        <v>2.5728311529378898</v>
      </c>
      <c r="H109" s="8">
        <f t="shared" si="20"/>
        <v>1</v>
      </c>
      <c r="I109" s="3"/>
      <c r="J109" s="3" t="s">
        <v>199</v>
      </c>
      <c r="K109" s="3" t="s">
        <v>199</v>
      </c>
      <c r="L109" s="3" t="s">
        <v>198</v>
      </c>
      <c r="M109" s="3" t="s">
        <v>198</v>
      </c>
      <c r="N109" s="3">
        <v>228690.85</v>
      </c>
      <c r="O109" s="3">
        <v>1281906.1399999999</v>
      </c>
      <c r="P109" s="3">
        <v>0.55000000000000004</v>
      </c>
      <c r="Q109" s="3">
        <v>0.25</v>
      </c>
      <c r="R109" s="3" t="b">
        <f t="shared" si="21"/>
        <v>1</v>
      </c>
      <c r="S109" s="3">
        <v>0.76476</v>
      </c>
      <c r="T109" s="3">
        <v>1</v>
      </c>
      <c r="U109" s="3">
        <f t="shared" si="22"/>
        <v>-0.86249647625006509</v>
      </c>
      <c r="V109" s="3">
        <f t="shared" si="23"/>
        <v>-2</v>
      </c>
      <c r="W109">
        <v>0.40465000000000001</v>
      </c>
      <c r="X109">
        <v>0.57913000000000003</v>
      </c>
      <c r="Y109" t="s">
        <v>281</v>
      </c>
    </row>
    <row r="110" spans="1:25" ht="30" x14ac:dyDescent="0.25">
      <c r="C110">
        <f t="shared" si="18"/>
        <v>0</v>
      </c>
      <c r="D110" s="3"/>
      <c r="E110" s="3">
        <v>364.09715</v>
      </c>
      <c r="F110" s="3">
        <v>364.09843000000001</v>
      </c>
      <c r="G110" s="5">
        <f t="shared" si="19"/>
        <v>3.5155452329368289</v>
      </c>
      <c r="H110" s="8">
        <f t="shared" si="20"/>
        <v>2</v>
      </c>
      <c r="I110" s="3"/>
      <c r="J110" s="3" t="s">
        <v>178</v>
      </c>
      <c r="K110" s="3" t="s">
        <v>178</v>
      </c>
      <c r="L110" s="3" t="s">
        <v>16</v>
      </c>
      <c r="M110" s="3" t="s">
        <v>16</v>
      </c>
      <c r="N110" s="3">
        <v>5226805.84</v>
      </c>
      <c r="O110" s="3">
        <v>5912123.6399999997</v>
      </c>
      <c r="P110" s="3">
        <v>0.23</v>
      </c>
      <c r="Q110" s="3">
        <v>1.91</v>
      </c>
      <c r="R110" s="3" t="b">
        <f t="shared" si="21"/>
        <v>0</v>
      </c>
      <c r="S110" s="3">
        <v>0.52071000000000001</v>
      </c>
      <c r="T110" s="3">
        <v>1</v>
      </c>
      <c r="U110" s="3">
        <f t="shared" si="22"/>
        <v>-2.1202942337177118</v>
      </c>
      <c r="V110" s="3">
        <f t="shared" si="23"/>
        <v>0.93357263826102388</v>
      </c>
      <c r="W110">
        <v>0.18496000000000001</v>
      </c>
      <c r="X110">
        <v>0.61238000000000004</v>
      </c>
      <c r="Y110" t="s">
        <v>355</v>
      </c>
    </row>
    <row r="111" spans="1:25" ht="30" x14ac:dyDescent="0.25">
      <c r="C111">
        <f t="shared" si="18"/>
        <v>0</v>
      </c>
      <c r="D111" s="3"/>
      <c r="E111" s="3">
        <v>364.09719000000001</v>
      </c>
      <c r="F111" s="3">
        <v>364.09843000000001</v>
      </c>
      <c r="G111" s="5">
        <f t="shared" si="19"/>
        <v>3.4056840702222639</v>
      </c>
      <c r="H111" s="8">
        <f t="shared" si="20"/>
        <v>2</v>
      </c>
      <c r="I111" s="3"/>
      <c r="J111" s="3" t="s">
        <v>178</v>
      </c>
      <c r="K111" s="3" t="s">
        <v>178</v>
      </c>
      <c r="L111" s="3" t="s">
        <v>16</v>
      </c>
      <c r="M111" s="3" t="s">
        <v>16</v>
      </c>
      <c r="N111" s="3">
        <v>2943827.44</v>
      </c>
      <c r="O111" s="3">
        <v>5912123.6399999997</v>
      </c>
      <c r="P111" s="3">
        <v>1.95</v>
      </c>
      <c r="Q111" s="3">
        <v>1.91</v>
      </c>
      <c r="R111" s="3" t="b">
        <f t="shared" si="21"/>
        <v>1</v>
      </c>
      <c r="S111" s="3">
        <v>0.69350999999999996</v>
      </c>
      <c r="T111" s="3">
        <v>1</v>
      </c>
      <c r="U111" s="3">
        <f t="shared" si="22"/>
        <v>0.96347412397488608</v>
      </c>
      <c r="V111" s="3">
        <f t="shared" si="23"/>
        <v>0.93357263826102388</v>
      </c>
      <c r="W111">
        <v>0.33906999999999998</v>
      </c>
      <c r="X111">
        <v>0.61238000000000004</v>
      </c>
      <c r="Y111" t="s">
        <v>355</v>
      </c>
    </row>
    <row r="112" spans="1:25" ht="30" x14ac:dyDescent="0.25">
      <c r="B112" s="3"/>
      <c r="C112">
        <f t="shared" si="18"/>
        <v>0</v>
      </c>
      <c r="D112" s="3"/>
      <c r="E112" s="3">
        <v>153.08984000000001</v>
      </c>
      <c r="F112" s="3">
        <v>153.09019000000001</v>
      </c>
      <c r="G112" s="5">
        <f t="shared" si="19"/>
        <v>2.2862392435540326</v>
      </c>
      <c r="H112" s="8">
        <f t="shared" si="20"/>
        <v>1</v>
      </c>
      <c r="I112" s="3" t="s">
        <v>50</v>
      </c>
      <c r="J112" s="3" t="s">
        <v>52</v>
      </c>
      <c r="K112" s="3" t="s">
        <v>52</v>
      </c>
      <c r="L112" s="3" t="s">
        <v>51</v>
      </c>
      <c r="M112" s="3" t="s">
        <v>51</v>
      </c>
      <c r="N112" s="3">
        <v>1430679.98</v>
      </c>
      <c r="O112" s="3">
        <v>1445997.63</v>
      </c>
      <c r="P112" s="3">
        <v>0.86</v>
      </c>
      <c r="Q112" s="3">
        <v>1.76</v>
      </c>
      <c r="R112" s="3" t="b">
        <f t="shared" si="21"/>
        <v>0</v>
      </c>
      <c r="S112" s="3">
        <v>0.90486999999999995</v>
      </c>
      <c r="T112" s="3">
        <v>1</v>
      </c>
      <c r="U112" s="3">
        <f t="shared" si="22"/>
        <v>-0.21759143507262679</v>
      </c>
      <c r="V112" s="3">
        <f t="shared" si="23"/>
        <v>0.81557542886257262</v>
      </c>
      <c r="W112">
        <v>0.57125000000000004</v>
      </c>
      <c r="X112">
        <v>0.61504999999999999</v>
      </c>
      <c r="Y112" t="s">
        <v>296</v>
      </c>
    </row>
    <row r="113" spans="2:25" x14ac:dyDescent="0.25">
      <c r="C113">
        <f t="shared" si="18"/>
        <v>0</v>
      </c>
      <c r="D113" s="3"/>
      <c r="E113" s="3">
        <v>326.13188000000002</v>
      </c>
      <c r="F113" s="3">
        <v>326.13207999999997</v>
      </c>
      <c r="G113" s="5">
        <f t="shared" si="19"/>
        <v>0.61324884874731012</v>
      </c>
      <c r="H113" s="8">
        <f t="shared" si="20"/>
        <v>2</v>
      </c>
      <c r="I113" s="3"/>
      <c r="J113" s="3"/>
      <c r="K113" s="3"/>
      <c r="L113" s="3" t="s">
        <v>196</v>
      </c>
      <c r="M113" s="3" t="s">
        <v>196</v>
      </c>
      <c r="N113" s="3">
        <v>134477.82999999999</v>
      </c>
      <c r="O113" s="3">
        <v>1305871.1000000001</v>
      </c>
      <c r="P113" s="3">
        <v>2.0299999999999998</v>
      </c>
      <c r="Q113" s="3">
        <v>1.23</v>
      </c>
      <c r="R113" s="3" t="b">
        <f t="shared" si="21"/>
        <v>1</v>
      </c>
      <c r="S113" s="3">
        <v>0.68122000000000005</v>
      </c>
      <c r="T113" s="3">
        <v>1</v>
      </c>
      <c r="U113" s="3">
        <f t="shared" si="22"/>
        <v>1.0214797274104515</v>
      </c>
      <c r="V113" s="3">
        <f t="shared" si="23"/>
        <v>0.29865831556451516</v>
      </c>
      <c r="W113">
        <v>0.32823000000000002</v>
      </c>
      <c r="X113">
        <v>0.62519000000000002</v>
      </c>
      <c r="Y113" t="s">
        <v>348</v>
      </c>
    </row>
    <row r="114" spans="2:25" x14ac:dyDescent="0.25">
      <c r="C114">
        <f t="shared" si="18"/>
        <v>0</v>
      </c>
      <c r="D114" s="3"/>
      <c r="E114" s="3">
        <v>326.13303999999999</v>
      </c>
      <c r="F114" s="3">
        <v>326.13207999999997</v>
      </c>
      <c r="G114" s="5">
        <f t="shared" si="19"/>
        <v>2.9435840049217337</v>
      </c>
      <c r="H114" s="8">
        <f t="shared" si="20"/>
        <v>2</v>
      </c>
      <c r="I114" s="3"/>
      <c r="J114" s="3"/>
      <c r="K114" s="3"/>
      <c r="L114" s="3" t="s">
        <v>236</v>
      </c>
      <c r="M114" s="3" t="s">
        <v>196</v>
      </c>
      <c r="N114" s="3">
        <v>350037.58</v>
      </c>
      <c r="O114" s="3">
        <v>1305871.1000000001</v>
      </c>
      <c r="P114" s="3">
        <v>0.82</v>
      </c>
      <c r="Q114" s="3">
        <v>1.23</v>
      </c>
      <c r="R114" s="3" t="b">
        <f t="shared" si="21"/>
        <v>0</v>
      </c>
      <c r="S114" s="3">
        <v>1</v>
      </c>
      <c r="T114" s="3">
        <v>1</v>
      </c>
      <c r="U114" s="3">
        <f t="shared" si="22"/>
        <v>-0.28630418515664108</v>
      </c>
      <c r="V114" s="3">
        <f t="shared" si="23"/>
        <v>0.29865831556451516</v>
      </c>
      <c r="W114">
        <v>0.97765999999999997</v>
      </c>
      <c r="X114">
        <v>0.62519000000000002</v>
      </c>
    </row>
    <row r="115" spans="2:25" x14ac:dyDescent="0.25">
      <c r="B115" s="3">
        <v>1</v>
      </c>
      <c r="C115">
        <f t="shared" si="18"/>
        <v>0</v>
      </c>
      <c r="D115" s="3"/>
      <c r="E115" s="3">
        <v>152.03327999999999</v>
      </c>
      <c r="F115" s="3">
        <v>152.03354999999999</v>
      </c>
      <c r="G115" s="5">
        <f t="shared" si="19"/>
        <v>1.7759269549432635</v>
      </c>
      <c r="H115" s="8">
        <f t="shared" si="20"/>
        <v>1</v>
      </c>
      <c r="I115" s="3" t="s">
        <v>19</v>
      </c>
      <c r="J115" s="3"/>
      <c r="K115" s="3" t="s">
        <v>19</v>
      </c>
      <c r="L115" s="3" t="s">
        <v>20</v>
      </c>
      <c r="M115" s="3" t="s">
        <v>20</v>
      </c>
      <c r="N115" s="3">
        <v>895776.26</v>
      </c>
      <c r="O115" s="3">
        <v>2571455.7200000002</v>
      </c>
      <c r="P115" s="3">
        <v>0.6</v>
      </c>
      <c r="Q115" s="3">
        <v>2.4700000000000002</v>
      </c>
      <c r="R115" s="3" t="b">
        <f t="shared" si="21"/>
        <v>0</v>
      </c>
      <c r="S115" s="3">
        <v>0.92293999999999998</v>
      </c>
      <c r="T115" s="3">
        <v>1</v>
      </c>
      <c r="U115" s="3">
        <f t="shared" si="22"/>
        <v>-0.73696559416620622</v>
      </c>
      <c r="V115" s="3">
        <f t="shared" si="23"/>
        <v>1.304511041809953</v>
      </c>
      <c r="W115">
        <v>0.60446</v>
      </c>
      <c r="X115">
        <v>0.63066</v>
      </c>
      <c r="Y115" t="s">
        <v>294</v>
      </c>
    </row>
    <row r="116" spans="2:25" x14ac:dyDescent="0.25">
      <c r="C116">
        <f t="shared" si="18"/>
        <v>0</v>
      </c>
      <c r="D116" s="3"/>
      <c r="E116" s="3">
        <v>342.11536000000001</v>
      </c>
      <c r="F116" s="3">
        <v>342.11570999999998</v>
      </c>
      <c r="G116" s="5">
        <f t="shared" si="19"/>
        <v>1.0230467289425011</v>
      </c>
      <c r="H116" s="8">
        <f t="shared" si="20"/>
        <v>2</v>
      </c>
      <c r="I116" s="3" t="s">
        <v>34</v>
      </c>
      <c r="J116" s="3"/>
      <c r="K116" s="3" t="s">
        <v>34</v>
      </c>
      <c r="L116" s="3" t="s">
        <v>16</v>
      </c>
      <c r="M116" s="3" t="s">
        <v>16</v>
      </c>
      <c r="N116" s="3">
        <v>30832926.66</v>
      </c>
      <c r="O116" s="3">
        <v>14015.14</v>
      </c>
      <c r="P116" s="3">
        <v>0.08</v>
      </c>
      <c r="Q116" s="3">
        <v>1.25</v>
      </c>
      <c r="R116" s="3" t="b">
        <f t="shared" si="21"/>
        <v>0</v>
      </c>
      <c r="S116" s="3">
        <v>0.47547</v>
      </c>
      <c r="T116" s="3">
        <v>1</v>
      </c>
      <c r="U116" s="3">
        <f t="shared" si="22"/>
        <v>-3.6438561897747253</v>
      </c>
      <c r="V116" s="3">
        <f t="shared" si="23"/>
        <v>0.32192809488736235</v>
      </c>
      <c r="W116">
        <v>0.15329000000000001</v>
      </c>
      <c r="X116">
        <v>0.66039999999999999</v>
      </c>
      <c r="Y116" t="s">
        <v>350</v>
      </c>
    </row>
    <row r="117" spans="2:25" x14ac:dyDescent="0.25">
      <c r="C117">
        <f t="shared" si="18"/>
        <v>0</v>
      </c>
      <c r="D117" s="3"/>
      <c r="E117" s="3">
        <v>342.11538999999999</v>
      </c>
      <c r="F117" s="3">
        <v>342.11570999999998</v>
      </c>
      <c r="G117" s="5">
        <f t="shared" si="19"/>
        <v>0.93535692734514386</v>
      </c>
      <c r="H117" s="8">
        <f t="shared" si="20"/>
        <v>2</v>
      </c>
      <c r="I117" s="3" t="s">
        <v>249</v>
      </c>
      <c r="J117" s="3"/>
      <c r="K117" s="3" t="s">
        <v>249</v>
      </c>
      <c r="L117" s="3" t="s">
        <v>16</v>
      </c>
      <c r="M117" s="3" t="s">
        <v>16</v>
      </c>
      <c r="N117" s="3">
        <v>3073947.98</v>
      </c>
      <c r="O117" s="3">
        <v>14015.14</v>
      </c>
      <c r="P117" s="3">
        <v>3.31</v>
      </c>
      <c r="Q117" s="3">
        <v>1.25</v>
      </c>
      <c r="R117" s="3" t="b">
        <f t="shared" si="21"/>
        <v>1</v>
      </c>
      <c r="S117" s="3">
        <v>0.44479000000000002</v>
      </c>
      <c r="T117" s="3">
        <v>1</v>
      </c>
      <c r="U117" s="3">
        <f t="shared" si="22"/>
        <v>1.7268312170324931</v>
      </c>
      <c r="V117" s="3">
        <f t="shared" si="23"/>
        <v>0.32192809488736235</v>
      </c>
      <c r="W117">
        <v>0.1288</v>
      </c>
      <c r="X117">
        <v>0.66039999999999999</v>
      </c>
      <c r="Y117" t="s">
        <v>350</v>
      </c>
    </row>
    <row r="118" spans="2:25" x14ac:dyDescent="0.25">
      <c r="B118" s="3">
        <v>1</v>
      </c>
      <c r="C118">
        <f t="shared" si="18"/>
        <v>0</v>
      </c>
      <c r="D118" s="3"/>
      <c r="E118" s="3">
        <v>158.04365000000001</v>
      </c>
      <c r="F118" s="3">
        <v>158.04409999999999</v>
      </c>
      <c r="G118" s="5">
        <f t="shared" si="19"/>
        <v>2.8473146499230171</v>
      </c>
      <c r="H118" s="8">
        <f t="shared" si="20"/>
        <v>1</v>
      </c>
      <c r="I118" s="3"/>
      <c r="J118" s="3"/>
      <c r="K118" s="3"/>
      <c r="L118" s="3" t="s">
        <v>162</v>
      </c>
      <c r="M118" s="3" t="s">
        <v>162</v>
      </c>
      <c r="N118" s="3">
        <v>574405.88</v>
      </c>
      <c r="O118" s="3">
        <v>741738.39</v>
      </c>
      <c r="P118" s="3">
        <v>0.34</v>
      </c>
      <c r="Q118" s="3">
        <v>0.83</v>
      </c>
      <c r="R118" s="3" t="b">
        <f t="shared" si="21"/>
        <v>1</v>
      </c>
      <c r="S118" s="3">
        <v>0.42431999999999997</v>
      </c>
      <c r="T118" s="3">
        <v>1</v>
      </c>
      <c r="U118" s="3">
        <f t="shared" si="22"/>
        <v>-1.556393348524385</v>
      </c>
      <c r="V118" s="3">
        <f t="shared" si="23"/>
        <v>-0.26881675842780001</v>
      </c>
      <c r="W118">
        <v>0.11505</v>
      </c>
      <c r="X118">
        <v>0.66369</v>
      </c>
      <c r="Y118" t="s">
        <v>299</v>
      </c>
    </row>
    <row r="119" spans="2:25" x14ac:dyDescent="0.25">
      <c r="C119">
        <f t="shared" si="18"/>
        <v>0</v>
      </c>
      <c r="D119" s="3"/>
      <c r="E119" s="3">
        <v>240.14667</v>
      </c>
      <c r="F119" s="3">
        <v>240.14743000000001</v>
      </c>
      <c r="G119" s="5">
        <f t="shared" si="19"/>
        <v>3.1647326195023262</v>
      </c>
      <c r="H119" s="8">
        <f t="shared" si="20"/>
        <v>1</v>
      </c>
      <c r="I119" s="3"/>
      <c r="J119" s="3"/>
      <c r="K119" s="3"/>
      <c r="L119" s="3" t="s">
        <v>168</v>
      </c>
      <c r="M119" s="3" t="s">
        <v>168</v>
      </c>
      <c r="N119" s="3">
        <v>10696151.32</v>
      </c>
      <c r="O119" s="3">
        <v>25626088.559999999</v>
      </c>
      <c r="P119" s="3">
        <v>0.56999999999999995</v>
      </c>
      <c r="Q119" s="3">
        <v>0.76</v>
      </c>
      <c r="R119" s="3" t="b">
        <f t="shared" si="21"/>
        <v>1</v>
      </c>
      <c r="S119" s="3">
        <v>0.44621</v>
      </c>
      <c r="T119" s="3">
        <v>1</v>
      </c>
      <c r="U119" s="3">
        <f t="shared" si="22"/>
        <v>-0.81096617560998319</v>
      </c>
      <c r="V119" s="3">
        <f t="shared" si="23"/>
        <v>-0.39592867633113921</v>
      </c>
      <c r="W119">
        <v>0.13128000000000001</v>
      </c>
      <c r="X119">
        <v>0.66849999999999998</v>
      </c>
      <c r="Y119" t="s">
        <v>336</v>
      </c>
    </row>
    <row r="120" spans="2:25" x14ac:dyDescent="0.25">
      <c r="C120">
        <f t="shared" si="18"/>
        <v>0</v>
      </c>
      <c r="D120" s="3"/>
      <c r="E120" s="3">
        <v>114.03149000000001</v>
      </c>
      <c r="F120" s="3">
        <v>114.03174</v>
      </c>
      <c r="G120" s="5">
        <f t="shared" si="19"/>
        <v>2.1923768600593423</v>
      </c>
      <c r="H120" s="8">
        <f t="shared" si="20"/>
        <v>5</v>
      </c>
      <c r="I120" s="3"/>
      <c r="J120" s="3"/>
      <c r="K120" s="3"/>
      <c r="L120" s="3" t="s">
        <v>75</v>
      </c>
      <c r="M120" s="3" t="s">
        <v>75</v>
      </c>
      <c r="N120" s="3">
        <v>55992.07</v>
      </c>
      <c r="O120" s="3">
        <v>1072179.68</v>
      </c>
      <c r="P120" s="3">
        <v>0.17</v>
      </c>
      <c r="Q120" s="3">
        <v>0.94</v>
      </c>
      <c r="R120" s="3" t="b">
        <f t="shared" si="21"/>
        <v>1</v>
      </c>
      <c r="S120" s="3">
        <v>0.39301000000000003</v>
      </c>
      <c r="T120" s="3">
        <v>1</v>
      </c>
      <c r="U120" s="3">
        <f t="shared" si="22"/>
        <v>-2.5563933485243853</v>
      </c>
      <c r="V120" s="3">
        <f t="shared" si="23"/>
        <v>-8.9267338097087409E-2</v>
      </c>
      <c r="W120">
        <v>9.5380000000000006E-2</v>
      </c>
      <c r="X120">
        <v>0.68806999999999996</v>
      </c>
      <c r="Y120" t="s">
        <v>259</v>
      </c>
    </row>
    <row r="121" spans="2:25" x14ac:dyDescent="0.25">
      <c r="C121">
        <f t="shared" si="18"/>
        <v>0</v>
      </c>
      <c r="D121" s="3"/>
      <c r="E121" s="3">
        <v>114.03149000000001</v>
      </c>
      <c r="F121" s="3">
        <v>114.03174</v>
      </c>
      <c r="G121" s="5">
        <f t="shared" si="19"/>
        <v>2.1923768600593423</v>
      </c>
      <c r="H121" s="8">
        <f t="shared" si="20"/>
        <v>5</v>
      </c>
      <c r="I121" s="3"/>
      <c r="J121" s="3"/>
      <c r="K121" s="3"/>
      <c r="L121" s="3" t="s">
        <v>75</v>
      </c>
      <c r="M121" s="3" t="s">
        <v>75</v>
      </c>
      <c r="N121" s="3">
        <v>149244.56</v>
      </c>
      <c r="O121" s="3">
        <v>1072179.68</v>
      </c>
      <c r="P121" s="3">
        <v>0.31</v>
      </c>
      <c r="Q121" s="3">
        <v>0.94</v>
      </c>
      <c r="R121" s="3" t="b">
        <f t="shared" si="21"/>
        <v>1</v>
      </c>
      <c r="S121" s="3">
        <v>0.63668000000000002</v>
      </c>
      <c r="T121" s="3">
        <v>1</v>
      </c>
      <c r="U121" s="3">
        <f t="shared" si="22"/>
        <v>-1.6896598793878495</v>
      </c>
      <c r="V121" s="3">
        <f t="shared" si="23"/>
        <v>-8.9267338097087409E-2</v>
      </c>
      <c r="W121">
        <v>0.1303</v>
      </c>
      <c r="X121">
        <v>0.68806999999999996</v>
      </c>
      <c r="Y121" t="s">
        <v>260</v>
      </c>
    </row>
    <row r="122" spans="2:25" x14ac:dyDescent="0.25">
      <c r="C122">
        <f t="shared" si="18"/>
        <v>0</v>
      </c>
      <c r="D122" s="3"/>
      <c r="E122" s="3">
        <v>114.03149000000001</v>
      </c>
      <c r="F122" s="3">
        <v>114.03174</v>
      </c>
      <c r="G122" s="5">
        <f t="shared" si="19"/>
        <v>2.1923768600593423</v>
      </c>
      <c r="H122" s="8">
        <f t="shared" si="20"/>
        <v>5</v>
      </c>
      <c r="I122" s="3"/>
      <c r="J122" s="3"/>
      <c r="K122" s="3"/>
      <c r="L122" s="3" t="s">
        <v>75</v>
      </c>
      <c r="M122" s="3" t="s">
        <v>75</v>
      </c>
      <c r="N122" s="3">
        <v>579778.88</v>
      </c>
      <c r="O122" s="3">
        <v>1072179.68</v>
      </c>
      <c r="P122" s="3">
        <v>0.33</v>
      </c>
      <c r="Q122" s="3">
        <v>0.94</v>
      </c>
      <c r="R122" s="3" t="b">
        <f t="shared" si="21"/>
        <v>1</v>
      </c>
      <c r="S122" s="3">
        <v>0.67793999999999999</v>
      </c>
      <c r="T122" s="3">
        <v>1</v>
      </c>
      <c r="U122" s="3">
        <f t="shared" si="22"/>
        <v>-1.5994620704162712</v>
      </c>
      <c r="V122" s="3">
        <f t="shared" si="23"/>
        <v>-8.9267338097087409E-2</v>
      </c>
      <c r="W122">
        <v>0.16202</v>
      </c>
      <c r="X122">
        <v>0.68806999999999996</v>
      </c>
      <c r="Y122" t="s">
        <v>259</v>
      </c>
    </row>
    <row r="123" spans="2:25" x14ac:dyDescent="0.25">
      <c r="C123">
        <f t="shared" si="18"/>
        <v>0</v>
      </c>
      <c r="D123" s="3"/>
      <c r="E123" s="3">
        <v>114.03149000000001</v>
      </c>
      <c r="F123" s="3">
        <v>114.03174</v>
      </c>
      <c r="G123" s="5">
        <f t="shared" si="19"/>
        <v>2.1923768600593423</v>
      </c>
      <c r="H123" s="8">
        <f t="shared" si="20"/>
        <v>5</v>
      </c>
      <c r="I123" s="3"/>
      <c r="J123" s="3"/>
      <c r="K123" s="3"/>
      <c r="L123" s="3" t="s">
        <v>75</v>
      </c>
      <c r="M123" s="3" t="s">
        <v>75</v>
      </c>
      <c r="N123" s="3">
        <v>2765863.07</v>
      </c>
      <c r="O123" s="3">
        <v>1072179.68</v>
      </c>
      <c r="P123" s="3">
        <v>1.33</v>
      </c>
      <c r="Q123" s="3">
        <v>0.94</v>
      </c>
      <c r="R123" s="3" t="b">
        <f t="shared" si="21"/>
        <v>0</v>
      </c>
      <c r="S123" s="3">
        <v>0.44617000000000001</v>
      </c>
      <c r="T123" s="3">
        <v>1</v>
      </c>
      <c r="U123" s="3">
        <f t="shared" si="22"/>
        <v>0.41142624572646502</v>
      </c>
      <c r="V123" s="3">
        <f t="shared" si="23"/>
        <v>-8.9267338097087409E-2</v>
      </c>
      <c r="W123">
        <v>0.28005000000000002</v>
      </c>
      <c r="X123">
        <v>0.68806999999999996</v>
      </c>
      <c r="Y123" t="s">
        <v>261</v>
      </c>
    </row>
    <row r="124" spans="2:25" x14ac:dyDescent="0.25">
      <c r="C124">
        <f t="shared" si="18"/>
        <v>0</v>
      </c>
      <c r="D124" s="3"/>
      <c r="E124" s="3">
        <v>114.03149000000001</v>
      </c>
      <c r="F124" s="3">
        <v>114.03174</v>
      </c>
      <c r="G124" s="5">
        <f t="shared" si="19"/>
        <v>2.1923768600593423</v>
      </c>
      <c r="H124" s="8">
        <f t="shared" si="20"/>
        <v>5</v>
      </c>
      <c r="I124" s="3"/>
      <c r="J124" s="3"/>
      <c r="K124" s="3"/>
      <c r="L124" s="3" t="s">
        <v>75</v>
      </c>
      <c r="M124" s="3" t="s">
        <v>75</v>
      </c>
      <c r="N124" s="3">
        <v>55092.12</v>
      </c>
      <c r="O124" s="3">
        <v>1072179.68</v>
      </c>
      <c r="P124" s="3">
        <v>1.65</v>
      </c>
      <c r="Q124" s="3">
        <v>0.94</v>
      </c>
      <c r="R124" s="3" t="b">
        <f t="shared" si="21"/>
        <v>0</v>
      </c>
      <c r="S124" s="3">
        <v>0.47937999999999997</v>
      </c>
      <c r="T124" s="3">
        <v>1</v>
      </c>
      <c r="U124" s="3">
        <f t="shared" si="22"/>
        <v>0.72246602447109098</v>
      </c>
      <c r="V124" s="3">
        <f t="shared" si="23"/>
        <v>-8.9267338097087409E-2</v>
      </c>
      <c r="W124">
        <v>0.32423000000000002</v>
      </c>
      <c r="X124">
        <v>0.68806999999999996</v>
      </c>
      <c r="Y124" t="s">
        <v>262</v>
      </c>
    </row>
    <row r="125" spans="2:25" x14ac:dyDescent="0.25">
      <c r="C125">
        <f t="shared" si="18"/>
        <v>0</v>
      </c>
      <c r="D125" s="3"/>
      <c r="E125" s="3">
        <v>244.15289000000001</v>
      </c>
      <c r="F125" s="3">
        <v>244.15360000000001</v>
      </c>
      <c r="G125" s="5">
        <f t="shared" si="19"/>
        <v>2.9080139088175034</v>
      </c>
      <c r="H125" s="8">
        <f t="shared" si="20"/>
        <v>1</v>
      </c>
      <c r="I125" s="3"/>
      <c r="J125" s="3"/>
      <c r="K125" s="3"/>
      <c r="L125" s="3" t="s">
        <v>209</v>
      </c>
      <c r="M125" s="3" t="s">
        <v>210</v>
      </c>
      <c r="N125" s="3">
        <v>3162643.35</v>
      </c>
      <c r="O125" s="3">
        <v>2808336.73</v>
      </c>
      <c r="P125" s="3">
        <v>0.66</v>
      </c>
      <c r="Q125" s="3">
        <v>1.55</v>
      </c>
      <c r="R125" s="3" t="b">
        <f t="shared" si="21"/>
        <v>0</v>
      </c>
      <c r="S125" s="3">
        <v>0.87877000000000005</v>
      </c>
      <c r="T125" s="3">
        <v>1</v>
      </c>
      <c r="U125" s="3">
        <f t="shared" si="22"/>
        <v>-0.5994620704162712</v>
      </c>
      <c r="V125" s="3">
        <f t="shared" si="23"/>
        <v>0.63226821549951295</v>
      </c>
      <c r="W125">
        <v>0.53571999999999997</v>
      </c>
      <c r="X125">
        <v>0.69743999999999995</v>
      </c>
    </row>
    <row r="126" spans="2:25" x14ac:dyDescent="0.25">
      <c r="C126">
        <f t="shared" si="18"/>
        <v>0</v>
      </c>
      <c r="D126" s="3"/>
      <c r="E126" s="3">
        <v>387.24587000000002</v>
      </c>
      <c r="F126" s="3">
        <v>387.24712</v>
      </c>
      <c r="G126" s="5">
        <f t="shared" si="19"/>
        <v>3.2279233861692092</v>
      </c>
      <c r="H126" s="8">
        <f t="shared" si="20"/>
        <v>1</v>
      </c>
      <c r="I126" s="3"/>
      <c r="J126" s="3"/>
      <c r="K126" s="3"/>
      <c r="L126" s="3" t="s">
        <v>217</v>
      </c>
      <c r="M126" s="3" t="s">
        <v>218</v>
      </c>
      <c r="N126" s="3">
        <v>587807.81999999995</v>
      </c>
      <c r="O126" s="3">
        <v>1244922.6299999999</v>
      </c>
      <c r="P126" s="3">
        <v>0.56999999999999995</v>
      </c>
      <c r="Q126" s="3">
        <v>1.21</v>
      </c>
      <c r="R126" s="3" t="b">
        <f t="shared" si="21"/>
        <v>0</v>
      </c>
      <c r="S126" s="3">
        <v>0.92556000000000005</v>
      </c>
      <c r="T126" s="3">
        <v>1</v>
      </c>
      <c r="U126" s="3">
        <f t="shared" si="22"/>
        <v>-0.81096617560998319</v>
      </c>
      <c r="V126" s="3">
        <f t="shared" si="23"/>
        <v>0.27500704749986982</v>
      </c>
      <c r="W126">
        <v>0.61289000000000005</v>
      </c>
      <c r="X126">
        <v>0.70765999999999996</v>
      </c>
      <c r="Y126" t="s">
        <v>357</v>
      </c>
    </row>
    <row r="127" spans="2:25" x14ac:dyDescent="0.25">
      <c r="C127">
        <f t="shared" si="18"/>
        <v>0</v>
      </c>
      <c r="D127" s="3"/>
      <c r="E127" s="3">
        <v>360.12617</v>
      </c>
      <c r="F127" s="3">
        <v>360.12628000000001</v>
      </c>
      <c r="G127" s="5">
        <f t="shared" si="19"/>
        <v>0.30544850435749726</v>
      </c>
      <c r="H127" s="8">
        <f t="shared" si="20"/>
        <v>1</v>
      </c>
      <c r="I127" s="3"/>
      <c r="J127" s="3"/>
      <c r="K127" s="3"/>
      <c r="L127" s="3" t="s">
        <v>211</v>
      </c>
      <c r="M127" s="3" t="s">
        <v>211</v>
      </c>
      <c r="N127" s="3">
        <v>2996585.28</v>
      </c>
      <c r="O127" s="3">
        <v>1448671.67</v>
      </c>
      <c r="P127" s="3">
        <v>1.3</v>
      </c>
      <c r="Q127" s="3">
        <v>1.5</v>
      </c>
      <c r="R127" s="3" t="b">
        <f t="shared" si="21"/>
        <v>1</v>
      </c>
      <c r="S127" s="3">
        <v>0.89168000000000003</v>
      </c>
      <c r="T127" s="3">
        <v>1</v>
      </c>
      <c r="U127" s="3">
        <f t="shared" si="22"/>
        <v>0.37851162325372983</v>
      </c>
      <c r="V127" s="3">
        <f t="shared" si="23"/>
        <v>0.58496250072115619</v>
      </c>
      <c r="W127">
        <v>0.55008000000000001</v>
      </c>
      <c r="X127">
        <v>0.76054999999999995</v>
      </c>
      <c r="Y127" t="s">
        <v>354</v>
      </c>
    </row>
    <row r="128" spans="2:25" x14ac:dyDescent="0.25">
      <c r="C128">
        <f t="shared" si="18"/>
        <v>0</v>
      </c>
      <c r="D128" s="3"/>
      <c r="E128" s="3">
        <v>337.33362</v>
      </c>
      <c r="F128" s="3">
        <v>337.33465999999999</v>
      </c>
      <c r="G128" s="5">
        <f t="shared" si="19"/>
        <v>3.0830013325948649</v>
      </c>
      <c r="H128" s="8">
        <f t="shared" si="20"/>
        <v>1</v>
      </c>
      <c r="I128" s="3" t="s">
        <v>82</v>
      </c>
      <c r="J128" s="3" t="s">
        <v>82</v>
      </c>
      <c r="K128" s="3" t="s">
        <v>82</v>
      </c>
      <c r="L128" s="3" t="s">
        <v>83</v>
      </c>
      <c r="M128" s="3" t="s">
        <v>83</v>
      </c>
      <c r="N128" s="3">
        <v>6322561.4699999997</v>
      </c>
      <c r="O128" s="3">
        <v>145047.29999999999</v>
      </c>
      <c r="P128" s="3">
        <v>0.33</v>
      </c>
      <c r="Q128" s="3">
        <v>24.38</v>
      </c>
      <c r="R128" s="3" t="b">
        <f t="shared" si="21"/>
        <v>0</v>
      </c>
      <c r="S128" s="3">
        <v>0.83150000000000002</v>
      </c>
      <c r="T128" s="3">
        <v>1</v>
      </c>
      <c r="U128" s="3">
        <f t="shared" si="22"/>
        <v>-1.5994620704162712</v>
      </c>
      <c r="V128" s="3">
        <f t="shared" si="23"/>
        <v>4.6076262208454875</v>
      </c>
      <c r="W128">
        <v>0.4783</v>
      </c>
      <c r="X128">
        <v>0.77263000000000004</v>
      </c>
      <c r="Y128" t="s">
        <v>349</v>
      </c>
    </row>
    <row r="129" spans="1:25" x14ac:dyDescent="0.25">
      <c r="C129">
        <f t="shared" si="18"/>
        <v>0</v>
      </c>
      <c r="D129" s="3"/>
      <c r="E129" s="3">
        <v>235.14133000000001</v>
      </c>
      <c r="F129" s="3">
        <v>235.142</v>
      </c>
      <c r="G129" s="5">
        <f t="shared" si="19"/>
        <v>2.8493502183784254</v>
      </c>
      <c r="H129" s="8">
        <f t="shared" si="20"/>
        <v>1</v>
      </c>
      <c r="I129" s="3"/>
      <c r="J129" s="3"/>
      <c r="K129" s="3"/>
      <c r="L129" s="3" t="s">
        <v>175</v>
      </c>
      <c r="M129" s="3" t="s">
        <v>175</v>
      </c>
      <c r="N129" s="3">
        <v>473916.09</v>
      </c>
      <c r="O129" s="3">
        <v>1632651.19</v>
      </c>
      <c r="P129" s="3">
        <v>1.78</v>
      </c>
      <c r="Q129" s="3">
        <v>0.76</v>
      </c>
      <c r="R129" s="3" t="b">
        <f t="shared" si="21"/>
        <v>0</v>
      </c>
      <c r="S129" s="3">
        <v>0.47592000000000001</v>
      </c>
      <c r="T129" s="3">
        <v>1</v>
      </c>
      <c r="U129" s="3">
        <f t="shared" si="22"/>
        <v>0.83187724119167306</v>
      </c>
      <c r="V129" s="3">
        <f t="shared" si="23"/>
        <v>-0.39592867633113921</v>
      </c>
      <c r="W129">
        <v>0.15934999999999999</v>
      </c>
      <c r="X129">
        <v>0.81801000000000001</v>
      </c>
    </row>
    <row r="130" spans="1:25" x14ac:dyDescent="0.25">
      <c r="B130">
        <v>1</v>
      </c>
      <c r="C130">
        <f t="shared" ref="C130:C161" si="24">IF(AND(A130=1,B130=1),1,0)</f>
        <v>0</v>
      </c>
      <c r="D130" s="3"/>
      <c r="E130" s="3">
        <v>249.08551</v>
      </c>
      <c r="F130" s="3">
        <v>249.08620999999999</v>
      </c>
      <c r="G130" s="5">
        <f t="shared" ref="G130:G161" si="25">10^6*ABS(E130-F130)/E130</f>
        <v>2.8102798914108487</v>
      </c>
      <c r="H130" s="8">
        <f t="shared" ref="H130:H161" si="26">COUNTIF(F:F,F130)</f>
        <v>1</v>
      </c>
      <c r="I130" s="3"/>
      <c r="J130" s="3"/>
      <c r="K130" s="3"/>
      <c r="L130" s="3" t="s">
        <v>148</v>
      </c>
      <c r="M130" s="3" t="s">
        <v>148</v>
      </c>
      <c r="N130" s="3">
        <v>175305.47</v>
      </c>
      <c r="O130" s="3">
        <v>371678.33</v>
      </c>
      <c r="P130" s="3">
        <v>0.3</v>
      </c>
      <c r="Q130" s="3">
        <v>0.61</v>
      </c>
      <c r="R130" s="3" t="b">
        <f t="shared" ref="R130:R161" si="27">OR(AND(P130&gt;1,Q130&gt;1),AND(P130&lt;1,Q130&lt;1))</f>
        <v>1</v>
      </c>
      <c r="S130" s="3">
        <v>0.38072</v>
      </c>
      <c r="T130" s="3">
        <v>1</v>
      </c>
      <c r="U130" s="3">
        <f t="shared" ref="U130:U161" si="28">LOG(P130,2)</f>
        <v>-1.7369655941662063</v>
      </c>
      <c r="V130" s="3">
        <f t="shared" ref="V130:V161" si="29">LOG(Q130,2)</f>
        <v>-0.71311885221183846</v>
      </c>
      <c r="W130">
        <v>8.6449999999999999E-2</v>
      </c>
      <c r="X130">
        <v>0.84653999999999996</v>
      </c>
      <c r="Y130" t="s">
        <v>339</v>
      </c>
    </row>
    <row r="131" spans="1:25" x14ac:dyDescent="0.25">
      <c r="C131">
        <f t="shared" si="24"/>
        <v>0</v>
      </c>
      <c r="D131" s="3"/>
      <c r="E131" s="3">
        <v>117.07862</v>
      </c>
      <c r="F131" s="3">
        <v>117.07899</v>
      </c>
      <c r="G131" s="5">
        <f t="shared" si="25"/>
        <v>3.1602695693180891</v>
      </c>
      <c r="H131" s="8">
        <f t="shared" si="26"/>
        <v>3</v>
      </c>
      <c r="I131" s="3" t="s">
        <v>23</v>
      </c>
      <c r="J131" s="3" t="s">
        <v>23</v>
      </c>
      <c r="K131" s="3" t="s">
        <v>23</v>
      </c>
      <c r="L131" s="3" t="s">
        <v>22</v>
      </c>
      <c r="M131" s="3" t="s">
        <v>22</v>
      </c>
      <c r="N131" s="3">
        <v>116339260.89</v>
      </c>
      <c r="O131" s="3">
        <v>13209997.800000001</v>
      </c>
      <c r="P131" s="3">
        <v>0.24</v>
      </c>
      <c r="Q131" s="3">
        <v>1.1200000000000001</v>
      </c>
      <c r="R131" s="3" t="b">
        <f t="shared" si="27"/>
        <v>0</v>
      </c>
      <c r="S131" s="3">
        <v>0.19042999999999999</v>
      </c>
      <c r="T131" s="3">
        <v>1</v>
      </c>
      <c r="U131" s="3">
        <f t="shared" si="28"/>
        <v>-2.0588936890535687</v>
      </c>
      <c r="V131" s="3">
        <f t="shared" si="29"/>
        <v>0.16349873228287956</v>
      </c>
      <c r="W131">
        <v>5.8399999999999997E-3</v>
      </c>
      <c r="X131">
        <v>0.84721999999999997</v>
      </c>
      <c r="Y131" t="s">
        <v>264</v>
      </c>
    </row>
    <row r="132" spans="1:25" x14ac:dyDescent="0.25">
      <c r="C132">
        <f t="shared" si="24"/>
        <v>0</v>
      </c>
      <c r="D132" s="3"/>
      <c r="E132" s="3">
        <v>117.07863999999999</v>
      </c>
      <c r="F132" s="3">
        <v>117.07899</v>
      </c>
      <c r="G132" s="5">
        <f t="shared" si="25"/>
        <v>2.9894436765888193</v>
      </c>
      <c r="H132" s="8">
        <f t="shared" si="26"/>
        <v>3</v>
      </c>
      <c r="I132" s="3" t="s">
        <v>21</v>
      </c>
      <c r="J132" s="3" t="s">
        <v>23</v>
      </c>
      <c r="K132" s="3" t="s">
        <v>21</v>
      </c>
      <c r="L132" s="3" t="s">
        <v>22</v>
      </c>
      <c r="M132" s="3" t="s">
        <v>22</v>
      </c>
      <c r="N132" s="3">
        <v>23243611.460000001</v>
      </c>
      <c r="O132" s="3">
        <v>13209997.800000001</v>
      </c>
      <c r="P132" s="3">
        <v>0.47</v>
      </c>
      <c r="Q132" s="3">
        <v>1.1200000000000001</v>
      </c>
      <c r="R132" s="3" t="b">
        <f t="shared" si="27"/>
        <v>0</v>
      </c>
      <c r="S132" s="3">
        <v>0.58496999999999999</v>
      </c>
      <c r="T132" s="3">
        <v>1</v>
      </c>
      <c r="U132" s="3">
        <f t="shared" si="28"/>
        <v>-1.0892673380970874</v>
      </c>
      <c r="V132" s="3">
        <f t="shared" si="29"/>
        <v>0.16349873228287956</v>
      </c>
      <c r="W132">
        <v>0.23294999999999999</v>
      </c>
      <c r="X132">
        <v>0.84721999999999997</v>
      </c>
      <c r="Y132" t="s">
        <v>265</v>
      </c>
    </row>
    <row r="133" spans="1:25" x14ac:dyDescent="0.25">
      <c r="C133">
        <f t="shared" si="24"/>
        <v>0</v>
      </c>
      <c r="D133" s="3"/>
      <c r="E133" s="3">
        <v>117.07867</v>
      </c>
      <c r="F133" s="3">
        <v>117.07899</v>
      </c>
      <c r="G133" s="5">
        <f t="shared" si="25"/>
        <v>2.7332049467430437</v>
      </c>
      <c r="H133" s="8">
        <f t="shared" si="26"/>
        <v>3</v>
      </c>
      <c r="I133" s="3"/>
      <c r="J133" s="3" t="s">
        <v>23</v>
      </c>
      <c r="K133" s="3" t="s">
        <v>23</v>
      </c>
      <c r="L133" s="3" t="s">
        <v>22</v>
      </c>
      <c r="M133" s="3" t="s">
        <v>22</v>
      </c>
      <c r="N133" s="3">
        <v>837152.91</v>
      </c>
      <c r="O133" s="3">
        <v>13209997.800000001</v>
      </c>
      <c r="P133" s="3">
        <v>0.61</v>
      </c>
      <c r="Q133" s="3">
        <v>1.1200000000000001</v>
      </c>
      <c r="R133" s="3" t="b">
        <f t="shared" si="27"/>
        <v>0</v>
      </c>
      <c r="S133" s="3">
        <v>0.62122999999999995</v>
      </c>
      <c r="T133" s="3">
        <v>1</v>
      </c>
      <c r="U133" s="3">
        <f t="shared" si="28"/>
        <v>-0.71311885221183846</v>
      </c>
      <c r="V133" s="3">
        <f t="shared" si="29"/>
        <v>0.16349873228287956</v>
      </c>
      <c r="W133">
        <v>0.26551000000000002</v>
      </c>
      <c r="X133">
        <v>0.84721999999999997</v>
      </c>
    </row>
    <row r="134" spans="1:25" x14ac:dyDescent="0.25">
      <c r="C134">
        <f t="shared" si="24"/>
        <v>0</v>
      </c>
      <c r="D134" s="3"/>
      <c r="E134" s="3">
        <v>183.06563</v>
      </c>
      <c r="F134" s="3">
        <v>183.06603000000001</v>
      </c>
      <c r="G134" s="5">
        <f t="shared" si="25"/>
        <v>2.1850087316405524</v>
      </c>
      <c r="H134" s="8">
        <f t="shared" si="26"/>
        <v>1</v>
      </c>
      <c r="I134" s="3"/>
      <c r="J134" s="3"/>
      <c r="K134" s="3"/>
      <c r="L134" s="3" t="s">
        <v>229</v>
      </c>
      <c r="M134" s="3" t="s">
        <v>229</v>
      </c>
      <c r="N134" s="3">
        <v>2983463.77</v>
      </c>
      <c r="O134" s="3">
        <v>993152.27</v>
      </c>
      <c r="P134" s="3">
        <v>1.53</v>
      </c>
      <c r="Q134" s="3">
        <v>0.49</v>
      </c>
      <c r="R134" s="3" t="b">
        <f t="shared" si="27"/>
        <v>0</v>
      </c>
      <c r="S134" s="3">
        <v>1</v>
      </c>
      <c r="T134" s="3">
        <v>1</v>
      </c>
      <c r="U134" s="3">
        <f t="shared" si="28"/>
        <v>0.61353165291792711</v>
      </c>
      <c r="V134" s="3">
        <f t="shared" si="29"/>
        <v>-1.0291463456595165</v>
      </c>
      <c r="W134">
        <v>0.75182000000000004</v>
      </c>
      <c r="X134">
        <v>0.87777000000000005</v>
      </c>
      <c r="Y134" t="s">
        <v>315</v>
      </c>
    </row>
    <row r="135" spans="1:25" ht="60" x14ac:dyDescent="0.25">
      <c r="A135">
        <v>1</v>
      </c>
      <c r="B135" s="3">
        <v>1</v>
      </c>
      <c r="C135">
        <f t="shared" si="24"/>
        <v>1</v>
      </c>
      <c r="D135" s="3"/>
      <c r="E135" s="3">
        <v>197.11591999999999</v>
      </c>
      <c r="F135" s="3">
        <v>197.11642000000001</v>
      </c>
      <c r="G135" s="5">
        <f t="shared" si="25"/>
        <v>2.536578476343252</v>
      </c>
      <c r="H135" s="8">
        <f t="shared" si="26"/>
        <v>3</v>
      </c>
      <c r="I135" s="3"/>
      <c r="J135" s="3" t="s">
        <v>136</v>
      </c>
      <c r="K135" s="3"/>
      <c r="L135" s="3" t="s">
        <v>135</v>
      </c>
      <c r="M135" s="3" t="s">
        <v>135</v>
      </c>
      <c r="N135" s="3">
        <v>2804491.09</v>
      </c>
      <c r="O135" s="3">
        <v>7196340.4100000001</v>
      </c>
      <c r="P135" s="3">
        <v>0.21</v>
      </c>
      <c r="Q135" s="3">
        <v>2.5</v>
      </c>
      <c r="R135" s="3" t="b">
        <f t="shared" si="27"/>
        <v>0</v>
      </c>
      <c r="S135" s="3">
        <v>0.27953</v>
      </c>
      <c r="T135" s="3">
        <v>1</v>
      </c>
      <c r="U135" s="3">
        <f t="shared" si="28"/>
        <v>-2.2515387669959646</v>
      </c>
      <c r="V135" s="3">
        <f t="shared" si="29"/>
        <v>1.3219280948873624</v>
      </c>
      <c r="W135">
        <v>4.2599999999999999E-2</v>
      </c>
      <c r="X135">
        <v>0.87909999999999999</v>
      </c>
      <c r="Y135" t="s">
        <v>323</v>
      </c>
    </row>
    <row r="136" spans="1:25" ht="60" x14ac:dyDescent="0.25">
      <c r="A136">
        <v>1</v>
      </c>
      <c r="B136" s="3">
        <v>1</v>
      </c>
      <c r="C136">
        <f t="shared" si="24"/>
        <v>1</v>
      </c>
      <c r="D136" s="3"/>
      <c r="E136" s="3">
        <v>197.11597</v>
      </c>
      <c r="F136" s="3">
        <v>197.11642000000001</v>
      </c>
      <c r="G136" s="5">
        <f t="shared" si="25"/>
        <v>2.2829200495562465</v>
      </c>
      <c r="H136" s="8">
        <f t="shared" si="26"/>
        <v>3</v>
      </c>
      <c r="I136" s="3"/>
      <c r="J136" s="3" t="s">
        <v>136</v>
      </c>
      <c r="K136" s="3"/>
      <c r="L136" s="3" t="s">
        <v>135</v>
      </c>
      <c r="M136" s="3" t="s">
        <v>135</v>
      </c>
      <c r="N136" s="3">
        <v>44055597.119999997</v>
      </c>
      <c r="O136" s="3">
        <v>7196340.4100000001</v>
      </c>
      <c r="P136" s="3">
        <v>0.11</v>
      </c>
      <c r="Q136" s="3">
        <v>2.5</v>
      </c>
      <c r="R136" s="3" t="b">
        <f t="shared" si="27"/>
        <v>0</v>
      </c>
      <c r="S136" s="3">
        <v>0.38965</v>
      </c>
      <c r="T136" s="3">
        <v>1</v>
      </c>
      <c r="U136" s="3">
        <f t="shared" si="28"/>
        <v>-3.1844245711374275</v>
      </c>
      <c r="V136" s="3">
        <f t="shared" si="29"/>
        <v>1.3219280948873624</v>
      </c>
      <c r="W136">
        <v>9.3539999999999998E-2</v>
      </c>
      <c r="X136">
        <v>0.87909999999999999</v>
      </c>
    </row>
    <row r="137" spans="1:25" ht="60" x14ac:dyDescent="0.25">
      <c r="A137">
        <v>1</v>
      </c>
      <c r="B137" s="3">
        <v>1</v>
      </c>
      <c r="C137">
        <f t="shared" si="24"/>
        <v>1</v>
      </c>
      <c r="D137" s="3"/>
      <c r="E137" s="3">
        <v>197.11597</v>
      </c>
      <c r="F137" s="3">
        <v>197.11642000000001</v>
      </c>
      <c r="G137" s="5">
        <f t="shared" si="25"/>
        <v>2.2829200495562465</v>
      </c>
      <c r="H137" s="8">
        <f t="shared" si="26"/>
        <v>3</v>
      </c>
      <c r="I137" s="3"/>
      <c r="J137" s="3" t="s">
        <v>136</v>
      </c>
      <c r="K137" s="3"/>
      <c r="L137" s="3" t="s">
        <v>135</v>
      </c>
      <c r="M137" s="3" t="s">
        <v>135</v>
      </c>
      <c r="N137" s="3">
        <v>2572080.5299999998</v>
      </c>
      <c r="O137" s="3">
        <v>7196340.4100000001</v>
      </c>
      <c r="P137" s="3">
        <v>0.21</v>
      </c>
      <c r="Q137" s="3">
        <v>2.5</v>
      </c>
      <c r="R137" s="3" t="b">
        <f t="shared" si="27"/>
        <v>0</v>
      </c>
      <c r="S137" s="3">
        <v>0.42072999999999999</v>
      </c>
      <c r="T137" s="3">
        <v>1</v>
      </c>
      <c r="U137" s="3">
        <f t="shared" si="28"/>
        <v>-2.2515387669959646</v>
      </c>
      <c r="V137" s="3">
        <f t="shared" si="29"/>
        <v>1.3219280948873624</v>
      </c>
      <c r="W137">
        <v>0.11321000000000001</v>
      </c>
      <c r="X137">
        <v>0.87909999999999999</v>
      </c>
    </row>
    <row r="138" spans="1:25" x14ac:dyDescent="0.25">
      <c r="C138">
        <f t="shared" si="24"/>
        <v>0</v>
      </c>
      <c r="D138" s="3"/>
      <c r="E138" s="3">
        <v>290.06191999999999</v>
      </c>
      <c r="F138" s="3">
        <v>290.06279000000001</v>
      </c>
      <c r="G138" s="5">
        <f t="shared" si="25"/>
        <v>2.999359585085676</v>
      </c>
      <c r="H138" s="8">
        <f t="shared" si="26"/>
        <v>1</v>
      </c>
      <c r="I138" s="3"/>
      <c r="J138" s="3"/>
      <c r="K138" s="3"/>
      <c r="L138" s="3" t="s">
        <v>233</v>
      </c>
      <c r="M138" s="3" t="s">
        <v>234</v>
      </c>
      <c r="N138" s="3">
        <v>1576090.27</v>
      </c>
      <c r="O138" s="3">
        <v>2932131.58</v>
      </c>
      <c r="P138" s="3">
        <v>1.29</v>
      </c>
      <c r="Q138" s="3">
        <v>0.64</v>
      </c>
      <c r="R138" s="3" t="b">
        <f t="shared" si="27"/>
        <v>0</v>
      </c>
      <c r="S138" s="3">
        <v>1</v>
      </c>
      <c r="T138" s="3">
        <v>1</v>
      </c>
      <c r="U138" s="3">
        <f t="shared" si="28"/>
        <v>0.36737106564852945</v>
      </c>
      <c r="V138" s="3">
        <f t="shared" si="29"/>
        <v>-0.6438561897747247</v>
      </c>
      <c r="W138">
        <v>0.85543999999999998</v>
      </c>
      <c r="X138">
        <v>0.89900000000000002</v>
      </c>
    </row>
    <row r="139" spans="1:25" x14ac:dyDescent="0.25">
      <c r="C139">
        <f t="shared" si="24"/>
        <v>0</v>
      </c>
      <c r="D139" s="3"/>
      <c r="E139" s="3">
        <v>166.04796999999999</v>
      </c>
      <c r="F139" s="3">
        <v>166.04784000000001</v>
      </c>
      <c r="G139" s="5">
        <f t="shared" si="25"/>
        <v>0.7829062889743269</v>
      </c>
      <c r="H139" s="8">
        <f t="shared" si="26"/>
        <v>1</v>
      </c>
      <c r="I139" s="3"/>
      <c r="J139" s="3"/>
      <c r="K139" s="3"/>
      <c r="L139" s="3" t="s">
        <v>225</v>
      </c>
      <c r="M139" s="3" t="s">
        <v>225</v>
      </c>
      <c r="N139" s="3">
        <v>954773.99</v>
      </c>
      <c r="O139" s="3">
        <v>963890.55</v>
      </c>
      <c r="P139" s="3">
        <v>1.19</v>
      </c>
      <c r="Q139" s="3">
        <v>0.45</v>
      </c>
      <c r="R139" s="3" t="b">
        <f t="shared" si="27"/>
        <v>0</v>
      </c>
      <c r="S139" s="3">
        <v>1</v>
      </c>
      <c r="T139" s="3">
        <v>1</v>
      </c>
      <c r="U139" s="3">
        <f t="shared" si="28"/>
        <v>0.2509615735332188</v>
      </c>
      <c r="V139" s="3">
        <f t="shared" si="29"/>
        <v>-1.15200309344505</v>
      </c>
      <c r="W139">
        <v>0.74395999999999995</v>
      </c>
      <c r="X139">
        <v>0.90478999999999998</v>
      </c>
      <c r="Y139" t="s">
        <v>306</v>
      </c>
    </row>
    <row r="140" spans="1:25" x14ac:dyDescent="0.25">
      <c r="B140" s="3"/>
      <c r="C140">
        <f t="shared" si="24"/>
        <v>0</v>
      </c>
      <c r="D140" s="3"/>
      <c r="E140" s="3">
        <v>195.07523</v>
      </c>
      <c r="F140" s="3">
        <v>195.07426000000001</v>
      </c>
      <c r="G140" s="5">
        <f t="shared" si="25"/>
        <v>4.9724406322384054</v>
      </c>
      <c r="H140" s="8">
        <f t="shared" si="26"/>
        <v>1</v>
      </c>
      <c r="I140" s="3"/>
      <c r="J140" s="3"/>
      <c r="K140" s="3"/>
      <c r="L140" s="3" t="s">
        <v>116</v>
      </c>
      <c r="M140" s="3" t="s">
        <v>117</v>
      </c>
      <c r="N140" s="3">
        <v>80646.37</v>
      </c>
      <c r="O140" s="3">
        <v>70133.98</v>
      </c>
      <c r="P140" s="3">
        <v>0.4</v>
      </c>
      <c r="Q140" s="3">
        <v>1.66</v>
      </c>
      <c r="R140" s="3" t="b">
        <f t="shared" si="27"/>
        <v>0</v>
      </c>
      <c r="S140" s="3">
        <v>0.19572000000000001</v>
      </c>
      <c r="T140" s="3">
        <v>1</v>
      </c>
      <c r="U140" s="3">
        <f t="shared" si="28"/>
        <v>-1.3219280948873622</v>
      </c>
      <c r="V140" s="3">
        <f t="shared" si="29"/>
        <v>0.73118324157220005</v>
      </c>
      <c r="W140">
        <v>8.8699999999999994E-3</v>
      </c>
      <c r="X140">
        <v>0.90508</v>
      </c>
    </row>
    <row r="141" spans="1:25" x14ac:dyDescent="0.25">
      <c r="C141">
        <f t="shared" si="24"/>
        <v>0</v>
      </c>
      <c r="D141" s="3"/>
      <c r="E141" s="3">
        <v>90.031570000000002</v>
      </c>
      <c r="F141" s="3">
        <v>90.031720000000007</v>
      </c>
      <c r="G141" s="5">
        <f t="shared" si="25"/>
        <v>1.666082242095517</v>
      </c>
      <c r="H141" s="8">
        <f t="shared" si="26"/>
        <v>3</v>
      </c>
      <c r="I141" s="3"/>
      <c r="J141" s="3"/>
      <c r="K141" s="3"/>
      <c r="L141" s="3" t="s">
        <v>62</v>
      </c>
      <c r="M141" s="3" t="s">
        <v>62</v>
      </c>
      <c r="N141" s="3">
        <v>2889309.97</v>
      </c>
      <c r="O141" s="3">
        <v>13346122.970000001</v>
      </c>
      <c r="P141" s="3">
        <v>0.3</v>
      </c>
      <c r="Q141" s="3">
        <v>0.85</v>
      </c>
      <c r="R141" s="3" t="b">
        <f t="shared" si="27"/>
        <v>1</v>
      </c>
      <c r="S141" s="3">
        <v>0.62463000000000002</v>
      </c>
      <c r="T141" s="3">
        <v>1</v>
      </c>
      <c r="U141" s="3">
        <f t="shared" si="28"/>
        <v>-1.7369655941662063</v>
      </c>
      <c r="V141" s="3">
        <f t="shared" si="29"/>
        <v>-0.23446525363702297</v>
      </c>
      <c r="W141">
        <v>0.26751999999999998</v>
      </c>
      <c r="X141">
        <v>0.90508999999999995</v>
      </c>
      <c r="Y141" t="s">
        <v>253</v>
      </c>
    </row>
    <row r="142" spans="1:25" x14ac:dyDescent="0.25">
      <c r="C142">
        <f t="shared" si="24"/>
        <v>0</v>
      </c>
      <c r="D142" s="3"/>
      <c r="E142" s="3">
        <v>90.031580000000005</v>
      </c>
      <c r="F142" s="3">
        <v>90.031720000000007</v>
      </c>
      <c r="G142" s="5">
        <f t="shared" si="25"/>
        <v>1.5550099198726195</v>
      </c>
      <c r="H142" s="8">
        <f t="shared" si="26"/>
        <v>3</v>
      </c>
      <c r="I142" s="3"/>
      <c r="J142" s="3"/>
      <c r="K142" s="3"/>
      <c r="L142" s="3" t="s">
        <v>62</v>
      </c>
      <c r="M142" s="3" t="s">
        <v>62</v>
      </c>
      <c r="N142" s="3">
        <v>10895534.23</v>
      </c>
      <c r="O142" s="3">
        <v>13346122.970000001</v>
      </c>
      <c r="P142" s="3">
        <v>1.19</v>
      </c>
      <c r="Q142" s="3">
        <v>0.85</v>
      </c>
      <c r="R142" s="3" t="b">
        <f t="shared" si="27"/>
        <v>0</v>
      </c>
      <c r="S142" s="3">
        <v>0.94193000000000005</v>
      </c>
      <c r="T142" s="3">
        <v>1</v>
      </c>
      <c r="U142" s="3">
        <f t="shared" si="28"/>
        <v>0.2509615735332188</v>
      </c>
      <c r="V142" s="3">
        <f t="shared" si="29"/>
        <v>-0.23446525363702297</v>
      </c>
      <c r="W142">
        <v>0.63439000000000001</v>
      </c>
      <c r="X142">
        <v>0.90508999999999995</v>
      </c>
      <c r="Y142" t="s">
        <v>253</v>
      </c>
    </row>
    <row r="143" spans="1:25" x14ac:dyDescent="0.25">
      <c r="C143">
        <f t="shared" si="24"/>
        <v>0</v>
      </c>
      <c r="D143" s="3"/>
      <c r="E143" s="3">
        <v>90.031710000000004</v>
      </c>
      <c r="F143" s="3">
        <v>90.031720000000007</v>
      </c>
      <c r="G143" s="5">
        <f t="shared" si="25"/>
        <v>0.11107197678655815</v>
      </c>
      <c r="H143" s="8">
        <f t="shared" si="26"/>
        <v>3</v>
      </c>
      <c r="I143" s="3" t="s">
        <v>61</v>
      </c>
      <c r="J143" s="3"/>
      <c r="K143" s="3" t="s">
        <v>61</v>
      </c>
      <c r="L143" s="3" t="s">
        <v>62</v>
      </c>
      <c r="M143" s="3" t="s">
        <v>62</v>
      </c>
      <c r="N143" s="3">
        <v>17782998.440000001</v>
      </c>
      <c r="O143" s="3">
        <v>13346122.970000001</v>
      </c>
      <c r="P143" s="3">
        <v>1.34</v>
      </c>
      <c r="Q143" s="3">
        <v>0.85</v>
      </c>
      <c r="R143" s="3" t="b">
        <f t="shared" si="27"/>
        <v>0</v>
      </c>
      <c r="S143" s="3">
        <v>0.65790000000000004</v>
      </c>
      <c r="T143" s="3">
        <v>1</v>
      </c>
      <c r="U143" s="3">
        <f t="shared" si="28"/>
        <v>0.42223300068304781</v>
      </c>
      <c r="V143" s="3">
        <f t="shared" si="29"/>
        <v>-0.23446525363702297</v>
      </c>
      <c r="W143">
        <v>0.30654999999999999</v>
      </c>
      <c r="X143">
        <v>0.90508999999999995</v>
      </c>
      <c r="Y143" t="s">
        <v>253</v>
      </c>
    </row>
    <row r="144" spans="1:25" x14ac:dyDescent="0.25">
      <c r="C144">
        <f t="shared" si="24"/>
        <v>0</v>
      </c>
      <c r="D144" s="3"/>
      <c r="E144" s="3">
        <v>221.09069</v>
      </c>
      <c r="F144" s="3">
        <v>221.09129999999999</v>
      </c>
      <c r="G144" s="5">
        <f t="shared" si="25"/>
        <v>2.7590487866977589</v>
      </c>
      <c r="H144" s="8">
        <f t="shared" si="26"/>
        <v>1</v>
      </c>
      <c r="I144" s="3"/>
      <c r="J144" s="3"/>
      <c r="K144" s="3"/>
      <c r="L144" s="3" t="s">
        <v>220</v>
      </c>
      <c r="M144" s="3" t="s">
        <v>221</v>
      </c>
      <c r="N144" s="3">
        <v>976899.91</v>
      </c>
      <c r="O144" s="3">
        <v>1549067.43</v>
      </c>
      <c r="P144" s="3">
        <v>0.36</v>
      </c>
      <c r="Q144" s="3">
        <v>1.5</v>
      </c>
      <c r="R144" s="3" t="b">
        <f t="shared" si="27"/>
        <v>0</v>
      </c>
      <c r="S144" s="3">
        <v>0.96126</v>
      </c>
      <c r="T144" s="3">
        <v>1</v>
      </c>
      <c r="U144" s="3">
        <f t="shared" si="28"/>
        <v>-1.4739311883324124</v>
      </c>
      <c r="V144" s="3">
        <f t="shared" si="29"/>
        <v>0.58496250072115619</v>
      </c>
      <c r="W144">
        <v>0.66239000000000003</v>
      </c>
      <c r="X144">
        <v>0.91591999999999996</v>
      </c>
      <c r="Y144" t="s">
        <v>330</v>
      </c>
    </row>
    <row r="145" spans="2:25" x14ac:dyDescent="0.25">
      <c r="C145">
        <f t="shared" si="24"/>
        <v>0</v>
      </c>
      <c r="D145" s="3"/>
      <c r="E145" s="3">
        <v>120.98327999999999</v>
      </c>
      <c r="F145" s="3">
        <v>120.98345</v>
      </c>
      <c r="G145" s="5">
        <f t="shared" si="25"/>
        <v>1.4051528443544246</v>
      </c>
      <c r="H145" s="8">
        <f t="shared" si="26"/>
        <v>1</v>
      </c>
      <c r="I145" s="3"/>
      <c r="J145" s="3"/>
      <c r="K145" s="3"/>
      <c r="L145" s="3" t="s">
        <v>214</v>
      </c>
      <c r="M145" s="3" t="s">
        <v>214</v>
      </c>
      <c r="N145" s="3">
        <v>3535664.33</v>
      </c>
      <c r="O145" s="3">
        <v>327840.34000000003</v>
      </c>
      <c r="P145" s="3">
        <v>0.71</v>
      </c>
      <c r="Q145" s="3">
        <v>1.73</v>
      </c>
      <c r="R145" s="3" t="b">
        <f t="shared" si="27"/>
        <v>0</v>
      </c>
      <c r="S145" s="3">
        <v>0.90486999999999995</v>
      </c>
      <c r="T145" s="3">
        <v>1</v>
      </c>
      <c r="U145" s="3">
        <f t="shared" si="28"/>
        <v>-0.49410907027004275</v>
      </c>
      <c r="V145" s="3">
        <f t="shared" si="29"/>
        <v>0.79077203786200001</v>
      </c>
      <c r="W145">
        <v>0.57071000000000005</v>
      </c>
      <c r="X145">
        <v>0.92279999999999995</v>
      </c>
      <c r="Y145" t="s">
        <v>270</v>
      </c>
    </row>
    <row r="146" spans="2:25" x14ac:dyDescent="0.25">
      <c r="C146">
        <f t="shared" si="24"/>
        <v>0</v>
      </c>
      <c r="D146" s="3"/>
      <c r="E146" s="3">
        <v>125.01437</v>
      </c>
      <c r="F146" s="3">
        <v>125.01476</v>
      </c>
      <c r="G146" s="5">
        <f t="shared" si="25"/>
        <v>3.1196413659957143</v>
      </c>
      <c r="H146" s="8">
        <f t="shared" si="26"/>
        <v>1</v>
      </c>
      <c r="I146" s="3" t="s">
        <v>32</v>
      </c>
      <c r="J146" s="3" t="s">
        <v>32</v>
      </c>
      <c r="K146" s="3" t="s">
        <v>32</v>
      </c>
      <c r="L146" s="3" t="s">
        <v>33</v>
      </c>
      <c r="M146" s="3" t="s">
        <v>33</v>
      </c>
      <c r="N146" s="3">
        <v>25515832.07</v>
      </c>
      <c r="O146" s="3">
        <v>27132176.329999998</v>
      </c>
      <c r="P146" s="3">
        <v>0.78</v>
      </c>
      <c r="Q146" s="3">
        <v>1.1499999999999999</v>
      </c>
      <c r="R146" s="3" t="b">
        <f t="shared" si="27"/>
        <v>0</v>
      </c>
      <c r="S146" s="3">
        <v>0.61848000000000003</v>
      </c>
      <c r="T146" s="3">
        <v>1</v>
      </c>
      <c r="U146" s="3">
        <f t="shared" si="28"/>
        <v>-0.35845397091247633</v>
      </c>
      <c r="V146" s="3">
        <f t="shared" si="29"/>
        <v>0.20163386116965043</v>
      </c>
      <c r="W146">
        <v>0.26179999999999998</v>
      </c>
      <c r="X146">
        <v>0.92661000000000004</v>
      </c>
      <c r="Y146" t="s">
        <v>272</v>
      </c>
    </row>
    <row r="147" spans="2:25" ht="30" x14ac:dyDescent="0.25">
      <c r="B147" s="3">
        <v>1</v>
      </c>
      <c r="C147">
        <f t="shared" si="24"/>
        <v>0</v>
      </c>
      <c r="D147" s="3"/>
      <c r="E147" s="3">
        <v>194.04221000000001</v>
      </c>
      <c r="F147" s="3">
        <v>194.04264000000001</v>
      </c>
      <c r="G147" s="5">
        <f t="shared" si="25"/>
        <v>2.216012691230322</v>
      </c>
      <c r="H147" s="8">
        <f t="shared" si="26"/>
        <v>1</v>
      </c>
      <c r="I147" s="3" t="s">
        <v>12</v>
      </c>
      <c r="J147" s="3"/>
      <c r="K147" s="3" t="s">
        <v>12</v>
      </c>
      <c r="L147" s="3" t="s">
        <v>13</v>
      </c>
      <c r="M147" s="3" t="s">
        <v>13</v>
      </c>
      <c r="N147" s="3">
        <v>396899.41</v>
      </c>
      <c r="O147" s="3">
        <v>4798879.93</v>
      </c>
      <c r="P147" s="3">
        <v>0.18</v>
      </c>
      <c r="Q147" s="3">
        <v>0.74</v>
      </c>
      <c r="R147" s="3" t="b">
        <f t="shared" si="27"/>
        <v>1</v>
      </c>
      <c r="S147" s="3">
        <v>0.40637000000000001</v>
      </c>
      <c r="T147" s="3">
        <v>1</v>
      </c>
      <c r="U147" s="3">
        <f t="shared" si="28"/>
        <v>-2.4739311883324122</v>
      </c>
      <c r="V147" s="3">
        <f t="shared" si="29"/>
        <v>-0.43440282414577491</v>
      </c>
      <c r="W147">
        <v>0.10303</v>
      </c>
      <c r="X147">
        <v>0.93323999999999996</v>
      </c>
      <c r="Y147" t="s">
        <v>319</v>
      </c>
    </row>
    <row r="148" spans="2:25" x14ac:dyDescent="0.25">
      <c r="C148">
        <f t="shared" si="24"/>
        <v>0</v>
      </c>
      <c r="D148" s="3"/>
      <c r="E148" s="3">
        <v>180.06303</v>
      </c>
      <c r="F148" s="3">
        <v>180.0634</v>
      </c>
      <c r="G148" s="5">
        <f t="shared" si="25"/>
        <v>2.0548360204965794</v>
      </c>
      <c r="H148" s="8">
        <f t="shared" si="26"/>
        <v>1</v>
      </c>
      <c r="I148" s="3" t="s">
        <v>80</v>
      </c>
      <c r="J148" s="3"/>
      <c r="K148" s="3" t="s">
        <v>80</v>
      </c>
      <c r="L148" s="3" t="s">
        <v>81</v>
      </c>
      <c r="M148" s="3" t="s">
        <v>81</v>
      </c>
      <c r="N148" s="3">
        <v>1572336.13</v>
      </c>
      <c r="O148" s="3">
        <v>20779235.52</v>
      </c>
      <c r="P148" s="3">
        <v>0.27</v>
      </c>
      <c r="Q148" s="3">
        <v>1.01</v>
      </c>
      <c r="R148" s="3" t="b">
        <f t="shared" si="27"/>
        <v>0</v>
      </c>
      <c r="S148" s="3">
        <v>0.58325000000000005</v>
      </c>
      <c r="T148" s="3">
        <v>1</v>
      </c>
      <c r="U148" s="3">
        <f t="shared" si="28"/>
        <v>-1.8889686876112561</v>
      </c>
      <c r="V148" s="3">
        <f t="shared" si="29"/>
        <v>1.4355292977070055E-2</v>
      </c>
      <c r="W148">
        <v>0.23014000000000001</v>
      </c>
      <c r="X148">
        <v>0.93472999999999995</v>
      </c>
      <c r="Y148" t="s">
        <v>313</v>
      </c>
    </row>
    <row r="149" spans="2:25" x14ac:dyDescent="0.25">
      <c r="C149">
        <f t="shared" si="24"/>
        <v>0</v>
      </c>
      <c r="D149" s="3"/>
      <c r="E149" s="3">
        <v>706.21193000000005</v>
      </c>
      <c r="F149" s="3">
        <v>706.21479999999997</v>
      </c>
      <c r="G149" s="5">
        <f t="shared" si="25"/>
        <v>4.0639358781665118</v>
      </c>
      <c r="H149" s="8">
        <f t="shared" si="26"/>
        <v>1</v>
      </c>
      <c r="I149" s="3"/>
      <c r="J149" s="3"/>
      <c r="K149" s="3"/>
      <c r="L149" s="3" t="s">
        <v>144</v>
      </c>
      <c r="M149" s="3" t="s">
        <v>145</v>
      </c>
      <c r="N149" s="3">
        <v>129700.77</v>
      </c>
      <c r="O149" s="3">
        <v>767119.69</v>
      </c>
      <c r="P149" s="3">
        <v>2.25</v>
      </c>
      <c r="Q149" s="3">
        <v>0.8</v>
      </c>
      <c r="R149" s="3" t="b">
        <f t="shared" si="27"/>
        <v>0</v>
      </c>
      <c r="S149" s="3">
        <v>0.36076000000000003</v>
      </c>
      <c r="T149" s="3">
        <v>1</v>
      </c>
      <c r="U149" s="3">
        <f t="shared" si="28"/>
        <v>1.1699250014423124</v>
      </c>
      <c r="V149" s="3">
        <f t="shared" si="29"/>
        <v>-0.32192809488736229</v>
      </c>
      <c r="W149">
        <v>7.3099999999999998E-2</v>
      </c>
      <c r="X149">
        <v>0.93684999999999996</v>
      </c>
      <c r="Y149" t="s">
        <v>361</v>
      </c>
    </row>
    <row r="150" spans="2:25" x14ac:dyDescent="0.25">
      <c r="B150" s="3"/>
      <c r="C150">
        <f t="shared" si="24"/>
        <v>0</v>
      </c>
      <c r="D150" s="3"/>
      <c r="E150" s="3">
        <v>152.06814</v>
      </c>
      <c r="F150" s="3">
        <v>152.06858</v>
      </c>
      <c r="G150" s="5">
        <f t="shared" si="25"/>
        <v>2.8934397435094126</v>
      </c>
      <c r="H150" s="8">
        <f t="shared" si="26"/>
        <v>1</v>
      </c>
      <c r="I150" s="3" t="s">
        <v>94</v>
      </c>
      <c r="J150" s="3"/>
      <c r="K150" s="3" t="s">
        <v>94</v>
      </c>
      <c r="L150" s="3" t="s">
        <v>95</v>
      </c>
      <c r="M150" s="3" t="s">
        <v>95</v>
      </c>
      <c r="N150" s="3">
        <v>3373835.07</v>
      </c>
      <c r="O150" s="3">
        <v>8802696.1899999995</v>
      </c>
      <c r="P150" s="3">
        <v>1.27</v>
      </c>
      <c r="Q150" s="3">
        <v>0.84</v>
      </c>
      <c r="R150" s="3" t="b">
        <f t="shared" si="27"/>
        <v>0</v>
      </c>
      <c r="S150" s="3">
        <v>0.65536000000000005</v>
      </c>
      <c r="T150" s="3">
        <v>1</v>
      </c>
      <c r="U150" s="3">
        <f t="shared" si="28"/>
        <v>0.34482849699744117</v>
      </c>
      <c r="V150" s="3">
        <f t="shared" si="29"/>
        <v>-0.2515387669959645</v>
      </c>
      <c r="W150">
        <v>0.30298999999999998</v>
      </c>
      <c r="X150">
        <v>0.96648000000000001</v>
      </c>
      <c r="Y150" t="s">
        <v>295</v>
      </c>
    </row>
    <row r="151" spans="2:25" x14ac:dyDescent="0.25">
      <c r="C151">
        <f t="shared" si="24"/>
        <v>0</v>
      </c>
      <c r="D151" s="3"/>
      <c r="E151" s="3">
        <v>216.03977</v>
      </c>
      <c r="F151" s="3">
        <v>216.04004</v>
      </c>
      <c r="G151" s="5">
        <f t="shared" si="25"/>
        <v>1.2497698919066456</v>
      </c>
      <c r="H151" s="8">
        <f t="shared" si="26"/>
        <v>1</v>
      </c>
      <c r="I151" s="3"/>
      <c r="J151" s="3"/>
      <c r="K151" s="3"/>
      <c r="L151" s="3" t="s">
        <v>185</v>
      </c>
      <c r="M151" s="3" t="s">
        <v>185</v>
      </c>
      <c r="N151" s="3">
        <v>14190142.289999999</v>
      </c>
      <c r="O151" s="3">
        <v>497383.57</v>
      </c>
      <c r="P151" s="3">
        <v>0.55000000000000004</v>
      </c>
      <c r="Q151" s="3">
        <v>0.85</v>
      </c>
      <c r="R151" s="3" t="b">
        <f t="shared" si="27"/>
        <v>1</v>
      </c>
      <c r="S151" s="3">
        <v>0.60097999999999996</v>
      </c>
      <c r="T151" s="3">
        <v>1</v>
      </c>
      <c r="U151" s="3">
        <f t="shared" si="28"/>
        <v>-0.86249647625006509</v>
      </c>
      <c r="V151" s="3">
        <f t="shared" si="29"/>
        <v>-0.23446525363702297</v>
      </c>
      <c r="W151">
        <v>0.24601000000000001</v>
      </c>
      <c r="X151">
        <v>0.96777999999999997</v>
      </c>
      <c r="Y151" t="s">
        <v>327</v>
      </c>
    </row>
    <row r="152" spans="2:25" x14ac:dyDescent="0.25">
      <c r="B152" s="3">
        <v>1</v>
      </c>
      <c r="C152">
        <f t="shared" si="24"/>
        <v>0</v>
      </c>
      <c r="D152" s="3"/>
      <c r="E152" s="3">
        <v>201.11089000000001</v>
      </c>
      <c r="F152" s="3">
        <v>201.11121</v>
      </c>
      <c r="G152" s="5">
        <f t="shared" si="25"/>
        <v>1.5911619703333097</v>
      </c>
      <c r="H152" s="8">
        <f t="shared" si="26"/>
        <v>1</v>
      </c>
      <c r="I152" s="3"/>
      <c r="J152" s="3"/>
      <c r="K152" s="3"/>
      <c r="L152" s="3" t="s">
        <v>167</v>
      </c>
      <c r="M152" s="3" t="s">
        <v>167</v>
      </c>
      <c r="N152" s="3">
        <v>235643.8</v>
      </c>
      <c r="O152" s="3">
        <v>94409.08</v>
      </c>
      <c r="P152" s="3">
        <v>0.25</v>
      </c>
      <c r="Q152" s="3">
        <v>0.48</v>
      </c>
      <c r="R152" s="3" t="b">
        <f t="shared" si="27"/>
        <v>1</v>
      </c>
      <c r="S152" s="3">
        <v>0.44569999999999999</v>
      </c>
      <c r="T152" s="3">
        <v>1</v>
      </c>
      <c r="U152" s="3">
        <f t="shared" si="28"/>
        <v>-2</v>
      </c>
      <c r="V152" s="3">
        <f t="shared" si="29"/>
        <v>-1.0588936890535685</v>
      </c>
      <c r="W152">
        <v>0.12942999999999999</v>
      </c>
      <c r="X152">
        <v>0.97209999999999996</v>
      </c>
    </row>
    <row r="153" spans="2:25" x14ac:dyDescent="0.25">
      <c r="B153">
        <v>1</v>
      </c>
      <c r="C153">
        <f t="shared" si="24"/>
        <v>0</v>
      </c>
      <c r="D153" s="3"/>
      <c r="E153" s="3">
        <v>329.05198000000001</v>
      </c>
      <c r="F153" s="3">
        <v>329.05207999999999</v>
      </c>
      <c r="G153" s="5">
        <f t="shared" si="25"/>
        <v>0.30390335282254782</v>
      </c>
      <c r="H153" s="8">
        <f t="shared" si="26"/>
        <v>1</v>
      </c>
      <c r="I153" s="3"/>
      <c r="J153" s="3"/>
      <c r="K153" s="3"/>
      <c r="L153" s="3" t="s">
        <v>112</v>
      </c>
      <c r="M153" s="3" t="s">
        <v>113</v>
      </c>
      <c r="N153" s="3">
        <v>15191.88</v>
      </c>
      <c r="O153" s="3">
        <v>502523.87</v>
      </c>
      <c r="P153" s="3">
        <v>14.29</v>
      </c>
      <c r="Q153" s="3">
        <v>0.81</v>
      </c>
      <c r="R153" s="3" t="b">
        <f t="shared" si="27"/>
        <v>0</v>
      </c>
      <c r="S153" s="3">
        <v>0.19225</v>
      </c>
      <c r="T153" s="3">
        <v>1</v>
      </c>
      <c r="U153" s="3">
        <f t="shared" si="28"/>
        <v>3.8369340113210919</v>
      </c>
      <c r="V153" s="3">
        <f t="shared" si="29"/>
        <v>-0.30400618689009989</v>
      </c>
      <c r="W153">
        <v>6.6800000000000002E-3</v>
      </c>
      <c r="X153">
        <v>0.97616999999999998</v>
      </c>
    </row>
    <row r="154" spans="2:25" x14ac:dyDescent="0.25">
      <c r="C154">
        <f t="shared" si="24"/>
        <v>0</v>
      </c>
      <c r="D154" s="3"/>
      <c r="E154" s="3">
        <v>267.09611999999998</v>
      </c>
      <c r="F154" s="3">
        <v>267.09683999999999</v>
      </c>
      <c r="G154" s="5">
        <f t="shared" si="25"/>
        <v>2.6956587763280284</v>
      </c>
      <c r="H154" s="8">
        <f t="shared" si="26"/>
        <v>2</v>
      </c>
      <c r="I154" s="3"/>
      <c r="J154" s="3" t="s">
        <v>96</v>
      </c>
      <c r="K154" s="3" t="s">
        <v>96</v>
      </c>
      <c r="L154" s="3" t="s">
        <v>97</v>
      </c>
      <c r="M154" s="3" t="s">
        <v>97</v>
      </c>
      <c r="N154" s="3">
        <v>154374.62</v>
      </c>
      <c r="O154" s="3">
        <v>3138119.76</v>
      </c>
      <c r="P154" s="3">
        <v>0.08</v>
      </c>
      <c r="Q154" s="3">
        <v>1.46</v>
      </c>
      <c r="R154" s="3" t="b">
        <f t="shared" si="27"/>
        <v>0</v>
      </c>
      <c r="S154" s="3">
        <v>0.47134999999999999</v>
      </c>
      <c r="T154" s="3">
        <v>1</v>
      </c>
      <c r="U154" s="3">
        <f t="shared" si="28"/>
        <v>-3.6438561897747253</v>
      </c>
      <c r="V154" s="3">
        <f t="shared" si="29"/>
        <v>0.54596836910529256</v>
      </c>
      <c r="W154">
        <v>0.14427000000000001</v>
      </c>
      <c r="X154">
        <v>0.98119999999999996</v>
      </c>
      <c r="Y154" t="s">
        <v>342</v>
      </c>
    </row>
    <row r="155" spans="2:25" x14ac:dyDescent="0.25">
      <c r="C155">
        <f t="shared" si="24"/>
        <v>0</v>
      </c>
      <c r="D155" s="3"/>
      <c r="E155" s="3">
        <v>267.09611999999998</v>
      </c>
      <c r="F155" s="3">
        <v>267.09683999999999</v>
      </c>
      <c r="G155" s="5">
        <f t="shared" si="25"/>
        <v>2.6956587763280284</v>
      </c>
      <c r="H155" s="8">
        <f t="shared" si="26"/>
        <v>2</v>
      </c>
      <c r="I155" s="3" t="s">
        <v>96</v>
      </c>
      <c r="J155" s="3" t="s">
        <v>96</v>
      </c>
      <c r="K155" s="3" t="s">
        <v>96</v>
      </c>
      <c r="L155" s="3" t="s">
        <v>97</v>
      </c>
      <c r="M155" s="3" t="s">
        <v>97</v>
      </c>
      <c r="N155" s="3">
        <v>1415489.73</v>
      </c>
      <c r="O155" s="3">
        <v>3138119.76</v>
      </c>
      <c r="P155" s="3">
        <v>1.2</v>
      </c>
      <c r="Q155" s="3">
        <v>1.46</v>
      </c>
      <c r="R155" s="3" t="b">
        <f t="shared" si="27"/>
        <v>1</v>
      </c>
      <c r="S155" s="3">
        <v>1</v>
      </c>
      <c r="T155" s="3">
        <v>1</v>
      </c>
      <c r="U155" s="3">
        <f t="shared" si="28"/>
        <v>0.26303440583379378</v>
      </c>
      <c r="V155" s="3">
        <f t="shared" si="29"/>
        <v>0.54596836910529256</v>
      </c>
      <c r="W155">
        <v>0.95936999999999995</v>
      </c>
      <c r="X155">
        <v>0.98119999999999996</v>
      </c>
      <c r="Y155" t="s">
        <v>343</v>
      </c>
    </row>
    <row r="156" spans="2:25" x14ac:dyDescent="0.25">
      <c r="C156">
        <f t="shared" si="24"/>
        <v>0</v>
      </c>
      <c r="D156" s="3"/>
      <c r="E156" s="3">
        <v>124.09972</v>
      </c>
      <c r="F156" s="3">
        <v>124.10008000000001</v>
      </c>
      <c r="G156" s="5">
        <f t="shared" si="25"/>
        <v>2.9008929270797874</v>
      </c>
      <c r="H156" s="8">
        <f t="shared" si="26"/>
        <v>1</v>
      </c>
      <c r="I156" s="3"/>
      <c r="J156" s="3"/>
      <c r="K156" s="3"/>
      <c r="L156" s="3" t="s">
        <v>140</v>
      </c>
      <c r="M156" s="3" t="s">
        <v>140</v>
      </c>
      <c r="N156" s="3">
        <v>498080.74</v>
      </c>
      <c r="O156" s="3">
        <v>23629.52</v>
      </c>
      <c r="P156" s="3">
        <v>0.16</v>
      </c>
      <c r="Q156" s="3">
        <v>5.26</v>
      </c>
      <c r="R156" s="3" t="b">
        <f t="shared" si="27"/>
        <v>0</v>
      </c>
      <c r="S156" s="3">
        <v>0.34199000000000002</v>
      </c>
      <c r="T156" s="3">
        <v>1</v>
      </c>
      <c r="U156" s="3">
        <f t="shared" si="28"/>
        <v>-2.6438561897747248</v>
      </c>
      <c r="V156" s="3">
        <f t="shared" si="29"/>
        <v>2.3950627995175777</v>
      </c>
      <c r="W156">
        <v>6.6210000000000005E-2</v>
      </c>
      <c r="X156">
        <v>0.98223000000000005</v>
      </c>
      <c r="Y156" t="s">
        <v>271</v>
      </c>
    </row>
    <row r="157" spans="2:25" x14ac:dyDescent="0.25">
      <c r="C157">
        <f t="shared" si="24"/>
        <v>0</v>
      </c>
      <c r="D157" s="3"/>
      <c r="E157" s="3">
        <v>376.31175999999999</v>
      </c>
      <c r="F157" s="3">
        <v>376.31322</v>
      </c>
      <c r="G157" s="5">
        <f t="shared" si="25"/>
        <v>3.8797618230391646</v>
      </c>
      <c r="H157" s="8">
        <f t="shared" si="26"/>
        <v>1</v>
      </c>
      <c r="I157" s="3"/>
      <c r="J157" s="3"/>
      <c r="K157" s="3"/>
      <c r="L157" s="3" t="s">
        <v>200</v>
      </c>
      <c r="M157" s="3" t="s">
        <v>201</v>
      </c>
      <c r="N157" s="3">
        <v>63356.480000000003</v>
      </c>
      <c r="O157" s="3">
        <v>61704.58</v>
      </c>
      <c r="P157" s="3">
        <v>2.8</v>
      </c>
      <c r="Q157" s="3">
        <v>4.2699999999999996</v>
      </c>
      <c r="R157" s="3" t="b">
        <f t="shared" si="27"/>
        <v>1</v>
      </c>
      <c r="S157" s="3">
        <v>0.78383999999999998</v>
      </c>
      <c r="T157" s="3">
        <v>1</v>
      </c>
      <c r="U157" s="3">
        <f t="shared" si="28"/>
        <v>1.4854268271702415</v>
      </c>
      <c r="V157" s="3">
        <f t="shared" si="29"/>
        <v>2.0942360698457656</v>
      </c>
      <c r="W157">
        <v>0.41925000000000001</v>
      </c>
      <c r="X157">
        <v>0.98875999999999997</v>
      </c>
    </row>
    <row r="158" spans="2:25" x14ac:dyDescent="0.25">
      <c r="C158">
        <f t="shared" si="24"/>
        <v>0</v>
      </c>
      <c r="D158" s="3"/>
      <c r="E158" s="3">
        <v>308.09127999999998</v>
      </c>
      <c r="F158" s="3">
        <v>308.09113000000002</v>
      </c>
      <c r="G158" s="5">
        <f t="shared" si="25"/>
        <v>0.4868686967133472</v>
      </c>
      <c r="H158" s="8">
        <f t="shared" si="26"/>
        <v>1</v>
      </c>
      <c r="I158" s="3"/>
      <c r="J158" s="3"/>
      <c r="K158" s="3"/>
      <c r="L158" s="3" t="s">
        <v>169</v>
      </c>
      <c r="M158" s="3" t="s">
        <v>169</v>
      </c>
      <c r="N158" s="3">
        <v>30030.01</v>
      </c>
      <c r="O158" s="3">
        <v>541084.31999999995</v>
      </c>
      <c r="P158" s="3">
        <v>1.69</v>
      </c>
      <c r="Q158" s="3">
        <v>1.31</v>
      </c>
      <c r="R158" s="3" t="b">
        <f t="shared" si="27"/>
        <v>1</v>
      </c>
      <c r="S158" s="3">
        <v>0.44907000000000002</v>
      </c>
      <c r="T158" s="3">
        <v>1</v>
      </c>
      <c r="U158" s="3">
        <f t="shared" si="28"/>
        <v>0.75702324650745967</v>
      </c>
      <c r="V158" s="3">
        <f t="shared" si="29"/>
        <v>0.38956681176272562</v>
      </c>
      <c r="W158">
        <v>0.13336000000000001</v>
      </c>
      <c r="X158">
        <v>0.98926000000000003</v>
      </c>
    </row>
    <row r="159" spans="2:25" x14ac:dyDescent="0.25">
      <c r="C159">
        <f t="shared" si="24"/>
        <v>0</v>
      </c>
      <c r="D159" s="3"/>
      <c r="E159" s="3">
        <v>168.05063999999999</v>
      </c>
      <c r="F159" s="3">
        <v>168.05105</v>
      </c>
      <c r="G159" s="5">
        <f t="shared" si="25"/>
        <v>2.4397407829952495</v>
      </c>
      <c r="H159" s="8">
        <f t="shared" si="26"/>
        <v>1</v>
      </c>
      <c r="I159" s="3"/>
      <c r="J159" s="3"/>
      <c r="K159" s="3"/>
      <c r="L159" s="3" t="s">
        <v>176</v>
      </c>
      <c r="M159" s="3" t="s">
        <v>176</v>
      </c>
      <c r="N159" s="3">
        <v>1446453.04</v>
      </c>
      <c r="O159" s="3">
        <v>857985.43</v>
      </c>
      <c r="P159" s="3">
        <v>2.72</v>
      </c>
      <c r="Q159" s="3">
        <v>1.32</v>
      </c>
      <c r="R159" s="3" t="b">
        <f t="shared" si="27"/>
        <v>1</v>
      </c>
      <c r="S159" s="3">
        <v>0.48088999999999998</v>
      </c>
      <c r="T159" s="3">
        <v>1</v>
      </c>
      <c r="U159" s="3">
        <f t="shared" si="28"/>
        <v>1.4436066514756147</v>
      </c>
      <c r="V159" s="3">
        <f t="shared" si="29"/>
        <v>0.40053792958372886</v>
      </c>
      <c r="W159">
        <v>0.16341</v>
      </c>
      <c r="X159">
        <v>0.98943999999999999</v>
      </c>
      <c r="Y159" t="s">
        <v>309</v>
      </c>
    </row>
    <row r="160" spans="2:25" x14ac:dyDescent="0.25">
      <c r="C160">
        <f t="shared" si="24"/>
        <v>0</v>
      </c>
      <c r="D160" s="3"/>
      <c r="E160" s="3">
        <v>103.09935</v>
      </c>
      <c r="F160" s="3">
        <v>103.09968000000001</v>
      </c>
      <c r="G160" s="5">
        <f t="shared" si="25"/>
        <v>3.2007961253419204</v>
      </c>
      <c r="H160" s="8">
        <f t="shared" si="26"/>
        <v>2</v>
      </c>
      <c r="I160" s="3" t="s">
        <v>67</v>
      </c>
      <c r="J160" s="3" t="s">
        <v>67</v>
      </c>
      <c r="K160" s="3" t="s">
        <v>67</v>
      </c>
      <c r="L160" s="3" t="s">
        <v>68</v>
      </c>
      <c r="M160" s="3" t="s">
        <v>68</v>
      </c>
      <c r="N160" s="3">
        <v>1078238706.49</v>
      </c>
      <c r="O160" s="3">
        <v>16415550.960000001</v>
      </c>
      <c r="P160" s="3">
        <v>0.18</v>
      </c>
      <c r="Q160" s="3">
        <v>1.06</v>
      </c>
      <c r="R160" s="3" t="b">
        <f t="shared" si="27"/>
        <v>0</v>
      </c>
      <c r="S160" s="3">
        <v>0.23935999999999999</v>
      </c>
      <c r="T160" s="3">
        <v>1</v>
      </c>
      <c r="U160" s="3">
        <f t="shared" si="28"/>
        <v>-2.4739311883324122</v>
      </c>
      <c r="V160" s="3">
        <f t="shared" si="29"/>
        <v>8.4064264788474549E-2</v>
      </c>
      <c r="W160">
        <v>3.0040000000000001E-2</v>
      </c>
      <c r="X160">
        <v>0.99097000000000002</v>
      </c>
      <c r="Y160" t="s">
        <v>255</v>
      </c>
    </row>
    <row r="161" spans="3:25" x14ac:dyDescent="0.25">
      <c r="C161">
        <f t="shared" si="24"/>
        <v>0</v>
      </c>
      <c r="D161" s="3"/>
      <c r="E161" s="3">
        <v>103.09938</v>
      </c>
      <c r="F161" s="3">
        <v>103.09968000000001</v>
      </c>
      <c r="G161" s="5">
        <f t="shared" si="25"/>
        <v>2.9098138127499795</v>
      </c>
      <c r="H161" s="8">
        <f t="shared" si="26"/>
        <v>2</v>
      </c>
      <c r="I161" s="3"/>
      <c r="J161" s="3" t="s">
        <v>67</v>
      </c>
      <c r="K161" s="3" t="s">
        <v>67</v>
      </c>
      <c r="L161" s="3" t="s">
        <v>68</v>
      </c>
      <c r="M161" s="3" t="s">
        <v>68</v>
      </c>
      <c r="N161" s="3">
        <v>191017.01</v>
      </c>
      <c r="O161" s="3">
        <v>16415550.960000001</v>
      </c>
      <c r="P161" s="3">
        <v>0.66</v>
      </c>
      <c r="Q161" s="3">
        <v>1.06</v>
      </c>
      <c r="R161" s="3" t="b">
        <f t="shared" si="27"/>
        <v>0</v>
      </c>
      <c r="S161" s="3">
        <v>1</v>
      </c>
      <c r="T161" s="3">
        <v>1</v>
      </c>
      <c r="U161" s="3">
        <f t="shared" si="28"/>
        <v>-0.5994620704162712</v>
      </c>
      <c r="V161" s="3">
        <f t="shared" si="29"/>
        <v>8.4064264788474549E-2</v>
      </c>
      <c r="W161">
        <v>0.76270000000000004</v>
      </c>
      <c r="X161">
        <v>0.99097000000000002</v>
      </c>
      <c r="Y161" t="s">
        <v>256</v>
      </c>
    </row>
    <row r="162" spans="3:25" ht="45" x14ac:dyDescent="0.25">
      <c r="C162">
        <f t="shared" ref="C162:C169" si="30">IF(AND(A162=1,B162=1),1,0)</f>
        <v>0</v>
      </c>
      <c r="D162" s="3"/>
      <c r="E162" s="3">
        <v>351.31276000000003</v>
      </c>
      <c r="F162" s="3">
        <v>351.31401</v>
      </c>
      <c r="G162" s="5">
        <f t="shared" ref="G162:G169" si="31">10^6*ABS(E162-F162)/E162</f>
        <v>3.5580831165097484</v>
      </c>
      <c r="H162" s="8">
        <f t="shared" ref="H162:H169" si="32">COUNTIF(F:F,F162)</f>
        <v>1</v>
      </c>
      <c r="I162" s="3"/>
      <c r="J162" s="3" t="s">
        <v>238</v>
      </c>
      <c r="K162" s="3"/>
      <c r="L162" s="3" t="s">
        <v>237</v>
      </c>
      <c r="M162" s="3" t="s">
        <v>237</v>
      </c>
      <c r="N162" s="3">
        <v>340268.88</v>
      </c>
      <c r="O162" s="3">
        <v>283156.58</v>
      </c>
      <c r="P162" s="3">
        <v>0.88</v>
      </c>
      <c r="Q162" s="3">
        <v>2.3199999999999998</v>
      </c>
      <c r="R162" s="3" t="b">
        <f t="shared" ref="R162:R169" si="33">OR(AND(P162&gt;1,Q162&gt;1),AND(P162&lt;1,Q162&lt;1))</f>
        <v>0</v>
      </c>
      <c r="S162" s="3">
        <v>1</v>
      </c>
      <c r="T162" s="3">
        <v>1</v>
      </c>
      <c r="U162" s="3">
        <f t="shared" ref="U162:U169" si="34">LOG(P162,2)</f>
        <v>-0.18442457113742744</v>
      </c>
      <c r="V162" s="3">
        <f t="shared" ref="V162:V169" si="35">LOG(Q162,2)</f>
        <v>1.2141248053528473</v>
      </c>
      <c r="W162">
        <v>0.98646999999999996</v>
      </c>
      <c r="X162">
        <v>0.99504000000000004</v>
      </c>
      <c r="Y162" t="s">
        <v>351</v>
      </c>
    </row>
    <row r="163" spans="3:25" x14ac:dyDescent="0.25">
      <c r="C163">
        <f t="shared" si="30"/>
        <v>0</v>
      </c>
      <c r="D163" s="3"/>
      <c r="E163" s="3">
        <v>162.05242000000001</v>
      </c>
      <c r="F163" s="3">
        <v>162.05293</v>
      </c>
      <c r="G163" s="5">
        <f t="shared" si="31"/>
        <v>3.1471297990573093</v>
      </c>
      <c r="H163" s="8">
        <f t="shared" si="32"/>
        <v>4</v>
      </c>
      <c r="I163" s="3"/>
      <c r="J163" s="3"/>
      <c r="K163" s="3"/>
      <c r="L163" s="3" t="s">
        <v>120</v>
      </c>
      <c r="M163" s="3" t="s">
        <v>120</v>
      </c>
      <c r="N163" s="3">
        <v>1265080.72</v>
      </c>
      <c r="O163" s="3">
        <v>1787796.15</v>
      </c>
      <c r="P163" s="3">
        <v>0.15</v>
      </c>
      <c r="Q163" s="3">
        <v>1.22</v>
      </c>
      <c r="R163" s="3" t="b">
        <f t="shared" si="33"/>
        <v>0</v>
      </c>
      <c r="S163" s="3">
        <v>0.65186999999999995</v>
      </c>
      <c r="T163" s="3">
        <v>1</v>
      </c>
      <c r="U163" s="3">
        <f t="shared" si="34"/>
        <v>-2.7369655941662061</v>
      </c>
      <c r="V163" s="3">
        <f t="shared" si="35"/>
        <v>0.28688114778816154</v>
      </c>
      <c r="W163">
        <v>0.29771999999999998</v>
      </c>
      <c r="X163">
        <v>0.99638000000000004</v>
      </c>
      <c r="Y163" t="s">
        <v>300</v>
      </c>
    </row>
    <row r="164" spans="3:25" x14ac:dyDescent="0.25">
      <c r="C164">
        <f t="shared" si="30"/>
        <v>0</v>
      </c>
      <c r="D164" s="3"/>
      <c r="E164" s="3">
        <v>162.05252999999999</v>
      </c>
      <c r="F164" s="3">
        <v>162.05293</v>
      </c>
      <c r="G164" s="5">
        <f t="shared" si="31"/>
        <v>2.4683354219355826</v>
      </c>
      <c r="H164" s="8">
        <f t="shared" si="32"/>
        <v>4</v>
      </c>
      <c r="I164" s="3"/>
      <c r="J164" s="3"/>
      <c r="K164" s="3"/>
      <c r="L164" s="3" t="s">
        <v>120</v>
      </c>
      <c r="M164" s="3" t="s">
        <v>120</v>
      </c>
      <c r="N164" s="3">
        <v>638259.93000000005</v>
      </c>
      <c r="O164" s="3">
        <v>1787796.15</v>
      </c>
      <c r="P164" s="3">
        <v>0.33</v>
      </c>
      <c r="Q164" s="3">
        <v>1.22</v>
      </c>
      <c r="R164" s="3" t="b">
        <f t="shared" si="33"/>
        <v>0</v>
      </c>
      <c r="S164" s="3">
        <v>0.47560999999999998</v>
      </c>
      <c r="T164" s="3">
        <v>1</v>
      </c>
      <c r="U164" s="3">
        <f t="shared" si="34"/>
        <v>-1.5994620704162712</v>
      </c>
      <c r="V164" s="3">
        <f t="shared" si="35"/>
        <v>0.28688114778816154</v>
      </c>
      <c r="W164">
        <v>0.15401000000000001</v>
      </c>
      <c r="X164">
        <v>0.99638000000000004</v>
      </c>
      <c r="Y164" t="s">
        <v>301</v>
      </c>
    </row>
    <row r="165" spans="3:25" x14ac:dyDescent="0.25">
      <c r="C165">
        <f t="shared" si="30"/>
        <v>0</v>
      </c>
      <c r="D165" s="3"/>
      <c r="E165" s="3">
        <v>162.05252999999999</v>
      </c>
      <c r="F165" s="3">
        <v>162.05293</v>
      </c>
      <c r="G165" s="5">
        <f t="shared" si="31"/>
        <v>2.4683354219355826</v>
      </c>
      <c r="H165" s="8">
        <f t="shared" si="32"/>
        <v>4</v>
      </c>
      <c r="I165" s="3"/>
      <c r="J165" s="3"/>
      <c r="K165" s="3"/>
      <c r="L165" s="3" t="s">
        <v>120</v>
      </c>
      <c r="M165" s="3" t="s">
        <v>120</v>
      </c>
      <c r="N165" s="3">
        <v>147310.87</v>
      </c>
      <c r="O165" s="3">
        <v>1787796.15</v>
      </c>
      <c r="P165" s="3">
        <v>0.99</v>
      </c>
      <c r="Q165" s="3">
        <v>1.22</v>
      </c>
      <c r="R165" s="3" t="b">
        <f t="shared" si="33"/>
        <v>0</v>
      </c>
      <c r="S165" s="3">
        <v>1</v>
      </c>
      <c r="T165" s="3">
        <v>1</v>
      </c>
      <c r="U165" s="3">
        <f t="shared" si="34"/>
        <v>-1.4499569695115091E-2</v>
      </c>
      <c r="V165" s="3">
        <f t="shared" si="35"/>
        <v>0.28688114778816154</v>
      </c>
      <c r="W165">
        <v>0.97897000000000001</v>
      </c>
      <c r="X165">
        <v>0.99638000000000004</v>
      </c>
      <c r="Y165" t="s">
        <v>302</v>
      </c>
    </row>
    <row r="166" spans="3:25" x14ac:dyDescent="0.25">
      <c r="C166">
        <f t="shared" si="30"/>
        <v>0</v>
      </c>
      <c r="D166" s="3"/>
      <c r="E166" s="3">
        <v>162.05253999999999</v>
      </c>
      <c r="F166" s="3">
        <v>162.05293</v>
      </c>
      <c r="G166" s="5">
        <f t="shared" si="31"/>
        <v>2.4066268878605945</v>
      </c>
      <c r="H166" s="8">
        <f t="shared" si="32"/>
        <v>4</v>
      </c>
      <c r="I166" s="3"/>
      <c r="J166" s="3"/>
      <c r="K166" s="3"/>
      <c r="L166" s="3" t="s">
        <v>120</v>
      </c>
      <c r="M166" s="3" t="s">
        <v>120</v>
      </c>
      <c r="N166" s="3">
        <v>2474817.4300000002</v>
      </c>
      <c r="O166" s="3">
        <v>1787796.15</v>
      </c>
      <c r="P166" s="3">
        <v>1.36</v>
      </c>
      <c r="Q166" s="3">
        <v>1.22</v>
      </c>
      <c r="R166" s="3" t="b">
        <f t="shared" si="33"/>
        <v>1</v>
      </c>
      <c r="S166" s="3">
        <v>0.72889999999999999</v>
      </c>
      <c r="T166" s="3">
        <v>1</v>
      </c>
      <c r="U166" s="3">
        <f t="shared" si="34"/>
        <v>0.44360665147561484</v>
      </c>
      <c r="V166" s="3">
        <f t="shared" si="35"/>
        <v>0.28688114778816154</v>
      </c>
      <c r="W166">
        <v>0.37351000000000001</v>
      </c>
      <c r="X166">
        <v>0.99638000000000004</v>
      </c>
      <c r="Y166" t="s">
        <v>303</v>
      </c>
    </row>
    <row r="167" spans="3:25" ht="30" x14ac:dyDescent="0.25">
      <c r="C167">
        <f t="shared" si="30"/>
        <v>0</v>
      </c>
      <c r="D167" s="3"/>
      <c r="E167" s="3">
        <v>189.04230999999999</v>
      </c>
      <c r="F167" s="3">
        <v>189.04257000000001</v>
      </c>
      <c r="G167" s="5">
        <f t="shared" si="31"/>
        <v>1.3753534858185141</v>
      </c>
      <c r="H167" s="8">
        <f t="shared" si="32"/>
        <v>1</v>
      </c>
      <c r="I167" s="3" t="s">
        <v>14</v>
      </c>
      <c r="J167" s="3"/>
      <c r="K167" s="3" t="s">
        <v>14</v>
      </c>
      <c r="L167" s="3" t="s">
        <v>15</v>
      </c>
      <c r="M167" s="3" t="s">
        <v>15</v>
      </c>
      <c r="N167" s="3">
        <v>1564224.43</v>
      </c>
      <c r="O167" s="3">
        <v>159715.07</v>
      </c>
      <c r="P167" s="3">
        <v>1.03</v>
      </c>
      <c r="Q167" s="3">
        <v>4.96</v>
      </c>
      <c r="R167" s="3" t="b">
        <f t="shared" si="33"/>
        <v>1</v>
      </c>
      <c r="S167" s="3">
        <v>1</v>
      </c>
      <c r="T167" s="3">
        <v>1</v>
      </c>
      <c r="U167" s="3">
        <f t="shared" si="34"/>
        <v>4.2644337408493722E-2</v>
      </c>
      <c r="V167" s="3">
        <f t="shared" si="35"/>
        <v>2.3103401206121505</v>
      </c>
      <c r="W167">
        <v>0.99822999999999995</v>
      </c>
      <c r="X167">
        <v>0.99965000000000004</v>
      </c>
      <c r="Y167" t="s">
        <v>318</v>
      </c>
    </row>
    <row r="168" spans="3:25" x14ac:dyDescent="0.25">
      <c r="C168">
        <f t="shared" si="30"/>
        <v>0</v>
      </c>
      <c r="D168" s="3"/>
      <c r="E168" s="3">
        <v>134.02133000000001</v>
      </c>
      <c r="F168" s="3">
        <v>134.02162999999999</v>
      </c>
      <c r="G168" s="5">
        <f t="shared" si="31"/>
        <v>2.2384496555998754</v>
      </c>
      <c r="H168" s="8">
        <f t="shared" si="32"/>
        <v>1</v>
      </c>
      <c r="I168" s="3" t="s">
        <v>57</v>
      </c>
      <c r="J168" s="3"/>
      <c r="K168" s="3" t="s">
        <v>57</v>
      </c>
      <c r="L168" s="3" t="s">
        <v>58</v>
      </c>
      <c r="M168" s="3" t="s">
        <v>58</v>
      </c>
      <c r="N168" s="3">
        <v>456706.88</v>
      </c>
      <c r="O168" s="3">
        <v>1671240.06</v>
      </c>
      <c r="P168" s="3">
        <v>1.32</v>
      </c>
      <c r="Q168" s="3">
        <v>0.45</v>
      </c>
      <c r="R168" s="3" t="b">
        <f t="shared" si="33"/>
        <v>0</v>
      </c>
      <c r="S168" s="3">
        <v>1</v>
      </c>
      <c r="T168" s="3">
        <v>1</v>
      </c>
      <c r="U168" s="3">
        <f t="shared" si="34"/>
        <v>0.40053792958372886</v>
      </c>
      <c r="V168" s="3">
        <f t="shared" si="35"/>
        <v>-1.15200309344505</v>
      </c>
      <c r="W168">
        <v>0.85743999999999998</v>
      </c>
      <c r="X168">
        <v>0.99997999999999998</v>
      </c>
      <c r="Y168" t="s">
        <v>279</v>
      </c>
    </row>
    <row r="169" spans="3:25" x14ac:dyDescent="0.25">
      <c r="C169">
        <f t="shared" si="30"/>
        <v>0</v>
      </c>
      <c r="D169" s="3"/>
      <c r="E169" s="3">
        <v>241.27614</v>
      </c>
      <c r="F169" s="3">
        <v>241.27692999999999</v>
      </c>
      <c r="G169" s="5">
        <f t="shared" si="31"/>
        <v>3.2742566256031842</v>
      </c>
      <c r="H169" s="8">
        <f t="shared" si="32"/>
        <v>1</v>
      </c>
      <c r="I169" s="3"/>
      <c r="J169" s="3"/>
      <c r="K169" s="3"/>
      <c r="L169" s="3" t="s">
        <v>197</v>
      </c>
      <c r="M169" s="3" t="s">
        <v>197</v>
      </c>
      <c r="N169" s="3">
        <v>116248.29</v>
      </c>
      <c r="O169" s="3">
        <v>135408.24</v>
      </c>
      <c r="P169" s="3">
        <v>1.38</v>
      </c>
      <c r="Q169" s="3">
        <v>0.98</v>
      </c>
      <c r="R169" s="3" t="b">
        <f t="shared" si="33"/>
        <v>0</v>
      </c>
      <c r="S169" s="3">
        <v>0.74453999999999998</v>
      </c>
      <c r="T169" s="3">
        <v>1</v>
      </c>
      <c r="U169" s="3">
        <f t="shared" si="34"/>
        <v>0.46466826700344421</v>
      </c>
      <c r="V169" s="3">
        <f t="shared" si="35"/>
        <v>-2.9146345659516508E-2</v>
      </c>
      <c r="W169">
        <v>0.38879000000000002</v>
      </c>
      <c r="X169">
        <v>1</v>
      </c>
    </row>
  </sheetData>
  <autoFilter ref="A1:Y169" xr:uid="{00000000-0001-0000-0000-000000000000}">
    <sortState xmlns:xlrd2="http://schemas.microsoft.com/office/spreadsheetml/2017/richdata2" ref="A2:Y169">
      <sortCondition ref="X1:X169"/>
    </sortState>
  </autoFilter>
  <sortState xmlns:xlrd2="http://schemas.microsoft.com/office/spreadsheetml/2017/richdata2" ref="A2:Y169">
    <sortCondition ref="X2:X169"/>
  </sortState>
  <conditionalFormatting sqref="S1:T1048576">
    <cfRule type="cellIs" dxfId="2" priority="3" operator="lessThan">
      <formula>0.05</formula>
    </cfRule>
  </conditionalFormatting>
  <conditionalFormatting sqref="W1:X1048576">
    <cfRule type="cellIs" dxfId="1" priority="2" operator="lessThan">
      <formula>0.05</formula>
    </cfRule>
  </conditionalFormatting>
  <conditionalFormatting sqref="R1:R1048576">
    <cfRule type="cellIs" dxfId="0" priority="1" operator="equal">
      <formula>FALSE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overlap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Carolyn Elya</cp:lastModifiedBy>
  <dcterms:created xsi:type="dcterms:W3CDTF">2022-03-25T14:58:49Z</dcterms:created>
  <dcterms:modified xsi:type="dcterms:W3CDTF">2022-11-23T22:01:43Z</dcterms:modified>
</cp:coreProperties>
</file>